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\DepartamentoContable\Auditoria de Documentos\PRESUPUESTO 2024\07-2024\"/>
    </mc:Choice>
  </mc:AlternateContent>
  <xr:revisionPtr revIDLastSave="0" documentId="8_{281C7B2A-55C4-4C55-A5DF-D43B40F1F498}" xr6:coauthVersionLast="47" xr6:coauthVersionMax="47" xr10:uidLastSave="{00000000-0000-0000-0000-000000000000}"/>
  <bookViews>
    <workbookView xWindow="-28920" yWindow="-120" windowWidth="29040" windowHeight="15840" xr2:uid="{03203EA5-DF21-4547-BEF5-F5182C646A60}"/>
  </bookViews>
  <sheets>
    <sheet name="ACUM " sheetId="1" r:id="rId1"/>
  </sheets>
  <definedNames>
    <definedName name="_xlnm.Print_Area" localSheetId="0">'ACUM '!$A$1:$G$100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9" i="1" s="1"/>
  <c r="B11" i="1"/>
  <c r="B10" i="1" s="1"/>
  <c r="C11" i="1"/>
  <c r="C10" i="1" s="1"/>
  <c r="D11" i="1"/>
  <c r="D10" i="1" s="1"/>
  <c r="F11" i="1"/>
  <c r="E12" i="1"/>
  <c r="E11" i="1" s="1"/>
  <c r="E13" i="1"/>
  <c r="G13" i="1"/>
  <c r="E14" i="1"/>
  <c r="G14" i="1" s="1"/>
  <c r="E15" i="1"/>
  <c r="G15" i="1" s="1"/>
  <c r="E16" i="1"/>
  <c r="G16" i="1" s="1"/>
  <c r="E17" i="1"/>
  <c r="G17" i="1" s="1"/>
  <c r="E18" i="1"/>
  <c r="G18" i="1" s="1"/>
  <c r="E19" i="1"/>
  <c r="G19" i="1"/>
  <c r="E20" i="1"/>
  <c r="G20" i="1" s="1"/>
  <c r="E21" i="1"/>
  <c r="G21" i="1" s="1"/>
  <c r="E22" i="1"/>
  <c r="G22" i="1" s="1"/>
  <c r="E23" i="1"/>
  <c r="G23" i="1" s="1"/>
  <c r="E24" i="1"/>
  <c r="G24" i="1" s="1"/>
  <c r="E25" i="1"/>
  <c r="G25" i="1"/>
  <c r="E26" i="1"/>
  <c r="G26" i="1" s="1"/>
  <c r="E27" i="1"/>
  <c r="G27" i="1" s="1"/>
  <c r="E28" i="1"/>
  <c r="G28" i="1" s="1"/>
  <c r="E29" i="1"/>
  <c r="G29" i="1" s="1"/>
  <c r="E30" i="1"/>
  <c r="G30" i="1" s="1"/>
  <c r="E31" i="1"/>
  <c r="G31" i="1"/>
  <c r="E32" i="1"/>
  <c r="G32" i="1" s="1"/>
  <c r="E33" i="1"/>
  <c r="G33" i="1" s="1"/>
  <c r="E34" i="1"/>
  <c r="G34" i="1" s="1"/>
  <c r="E35" i="1"/>
  <c r="G35" i="1" s="1"/>
  <c r="B36" i="1"/>
  <c r="C36" i="1"/>
  <c r="D36" i="1"/>
  <c r="F36" i="1"/>
  <c r="E37" i="1"/>
  <c r="G37" i="1" s="1"/>
  <c r="E38" i="1"/>
  <c r="G38" i="1" s="1"/>
  <c r="E39" i="1"/>
  <c r="G39" i="1" s="1"/>
  <c r="E40" i="1"/>
  <c r="G40" i="1" s="1"/>
  <c r="E41" i="1"/>
  <c r="G41" i="1"/>
  <c r="E42" i="1"/>
  <c r="G42" i="1" s="1"/>
  <c r="E43" i="1"/>
  <c r="G43" i="1" s="1"/>
  <c r="E44" i="1"/>
  <c r="G44" i="1" s="1"/>
  <c r="E45" i="1"/>
  <c r="G45" i="1" s="1"/>
  <c r="E46" i="1"/>
  <c r="G46" i="1" s="1"/>
  <c r="E47" i="1"/>
  <c r="G47" i="1"/>
  <c r="E48" i="1"/>
  <c r="G48" i="1" s="1"/>
  <c r="E49" i="1"/>
  <c r="G49" i="1" s="1"/>
  <c r="E50" i="1"/>
  <c r="G50" i="1" s="1"/>
  <c r="E51" i="1"/>
  <c r="G51" i="1" s="1"/>
  <c r="E52" i="1"/>
  <c r="G52" i="1" s="1"/>
  <c r="E53" i="1"/>
  <c r="G53" i="1"/>
  <c r="E54" i="1"/>
  <c r="G54" i="1" s="1"/>
  <c r="E55" i="1"/>
  <c r="G55" i="1" s="1"/>
  <c r="E56" i="1"/>
  <c r="G56" i="1" s="1"/>
  <c r="E57" i="1"/>
  <c r="G57" i="1" s="1"/>
  <c r="E58" i="1"/>
  <c r="G58" i="1" s="1"/>
  <c r="E59" i="1"/>
  <c r="G59" i="1"/>
  <c r="E60" i="1"/>
  <c r="G60" i="1" s="1"/>
  <c r="E61" i="1"/>
  <c r="G61" i="1" s="1"/>
  <c r="E62" i="1"/>
  <c r="G62" i="1" s="1"/>
  <c r="E63" i="1"/>
  <c r="G63" i="1" s="1"/>
  <c r="E64" i="1"/>
  <c r="G64" i="1" s="1"/>
  <c r="E65" i="1"/>
  <c r="G65" i="1"/>
  <c r="B66" i="1"/>
  <c r="D66" i="1"/>
  <c r="F66" i="1"/>
  <c r="B67" i="1"/>
  <c r="C67" i="1"/>
  <c r="E67" i="1"/>
  <c r="E66" i="1" s="1"/>
  <c r="F67" i="1"/>
  <c r="E68" i="1"/>
  <c r="G68" i="1"/>
  <c r="E69" i="1"/>
  <c r="G69" i="1"/>
  <c r="E70" i="1"/>
  <c r="G70" i="1"/>
  <c r="E71" i="1"/>
  <c r="G71" i="1"/>
  <c r="E72" i="1"/>
  <c r="G72" i="1"/>
  <c r="E73" i="1"/>
  <c r="G73" i="1"/>
  <c r="E74" i="1"/>
  <c r="G74" i="1"/>
  <c r="E75" i="1"/>
  <c r="G75" i="1"/>
  <c r="E76" i="1"/>
  <c r="G76" i="1"/>
  <c r="E77" i="1"/>
  <c r="G77" i="1"/>
  <c r="E78" i="1"/>
  <c r="G78" i="1"/>
  <c r="E79" i="1"/>
  <c r="G79" i="1"/>
  <c r="B80" i="1"/>
  <c r="C80" i="1"/>
  <c r="C66" i="1" s="1"/>
  <c r="D80" i="1"/>
  <c r="E80" i="1"/>
  <c r="F80" i="1"/>
  <c r="G80" i="1"/>
  <c r="E81" i="1"/>
  <c r="G81" i="1"/>
  <c r="F82" i="1"/>
  <c r="B83" i="1"/>
  <c r="B82" i="1" s="1"/>
  <c r="C83" i="1"/>
  <c r="C82" i="1" s="1"/>
  <c r="D83" i="1"/>
  <c r="D82" i="1" s="1"/>
  <c r="E83" i="1"/>
  <c r="G83" i="1" s="1"/>
  <c r="F83" i="1"/>
  <c r="E84" i="1"/>
  <c r="G84" i="1"/>
  <c r="E85" i="1"/>
  <c r="G85" i="1"/>
  <c r="B86" i="1"/>
  <c r="C86" i="1"/>
  <c r="E86" i="1" s="1"/>
  <c r="G86" i="1" s="1"/>
  <c r="D86" i="1"/>
  <c r="F86" i="1"/>
  <c r="E87" i="1"/>
  <c r="G87" i="1"/>
  <c r="B88" i="1"/>
  <c r="C88" i="1"/>
  <c r="D88" i="1"/>
  <c r="F88" i="1"/>
  <c r="F93" i="1" s="1"/>
  <c r="F99" i="1" s="1"/>
  <c r="E89" i="1"/>
  <c r="E88" i="1" s="1"/>
  <c r="G89" i="1"/>
  <c r="G88" i="1" s="1"/>
  <c r="E90" i="1"/>
  <c r="G90" i="1"/>
  <c r="E91" i="1"/>
  <c r="G91" i="1"/>
  <c r="E92" i="1"/>
  <c r="G92" i="1"/>
  <c r="B95" i="1"/>
  <c r="C95" i="1"/>
  <c r="D95" i="1"/>
  <c r="F95" i="1"/>
  <c r="E96" i="1"/>
  <c r="G96" i="1"/>
  <c r="E97" i="1"/>
  <c r="E95" i="1" s="1"/>
  <c r="G97" i="1"/>
  <c r="G95" i="1" s="1"/>
  <c r="E98" i="1"/>
  <c r="G98" i="1"/>
  <c r="C93" i="1" l="1"/>
  <c r="C99" i="1" s="1"/>
  <c r="G82" i="1"/>
  <c r="D9" i="1"/>
  <c r="D93" i="1" s="1"/>
  <c r="D99" i="1" s="1"/>
  <c r="C9" i="1"/>
  <c r="G36" i="1"/>
  <c r="B9" i="1"/>
  <c r="B93" i="1" s="1"/>
  <c r="B99" i="1" s="1"/>
  <c r="E82" i="1"/>
  <c r="G67" i="1"/>
  <c r="G66" i="1" s="1"/>
  <c r="E36" i="1"/>
  <c r="E10" i="1" s="1"/>
  <c r="E9" i="1" s="1"/>
  <c r="E93" i="1" s="1"/>
  <c r="E99" i="1" s="1"/>
  <c r="G12" i="1"/>
  <c r="G11" i="1" s="1"/>
  <c r="G10" i="1" s="1"/>
  <c r="G9" i="1" s="1"/>
  <c r="G93" i="1" s="1"/>
  <c r="G99" i="1" s="1"/>
</calcChain>
</file>

<file path=xl/sharedStrings.xml><?xml version="1.0" encoding="utf-8"?>
<sst xmlns="http://schemas.openxmlformats.org/spreadsheetml/2006/main" count="99" uniqueCount="99">
  <si>
    <t>TOTAL RECURSOS Y FINANCIAMIENTO</t>
  </si>
  <si>
    <t xml:space="preserve">7.5                 -ADELANTOS A PROVEEDORES Y CONTRATISTAS      </t>
  </si>
  <si>
    <t>7.4                 -REMANENTES DE EJERCICIOS ANTERIORES</t>
  </si>
  <si>
    <t xml:space="preserve">7.1                 -USO DEL CRÉDITO  </t>
  </si>
  <si>
    <t>FINANCIAMIENTO</t>
  </si>
  <si>
    <t>TOTAL DE RECURSOS</t>
  </si>
  <si>
    <t xml:space="preserve">2.6                 -REEMBOLSO DE VIVIENDAS       </t>
  </si>
  <si>
    <t xml:space="preserve">2.5                 -TRANSF. DE FONDOS PARA INVERSIÓN PÚBLICA      </t>
  </si>
  <si>
    <t xml:space="preserve">2.3                 -REEMBOLSO DE PRÉSTAMOS         </t>
  </si>
  <si>
    <t xml:space="preserve">2.2                 -REEMBOLSO DE OBRAS PÚBLICAS        </t>
  </si>
  <si>
    <t xml:space="preserve">RECURSOS DE CAPITAL                                                                                                     </t>
  </si>
  <si>
    <t xml:space="preserve">1.2.4.01.17.001 - M. SALUD NACIÓN PLAN SUMAR         </t>
  </si>
  <si>
    <t xml:space="preserve">OTROS INGRESOS DE JURISDICCIÓN NACIONAL                                                                                 </t>
  </si>
  <si>
    <t xml:space="preserve">1.2.1.03 - DISTRIBUCIÓN SECUNDARIA VENCIDA                       </t>
  </si>
  <si>
    <t xml:space="preserve">1.2.1.01 - DISTRIBUCIÓN SECUNDARIA                               </t>
  </si>
  <si>
    <t xml:space="preserve">RÉGIMEN DE COPARTICIPACIÓN NACIONAL                                                                                     </t>
  </si>
  <si>
    <t xml:space="preserve"> -DE ORIGEN NACIONAL                                                                                                      </t>
  </si>
  <si>
    <t xml:space="preserve">1.1.3.01.04.005 - CONECTAR LAB (EX INFINITO POR DESCUBRIR)       </t>
  </si>
  <si>
    <t>OTROS INGRESOS DE JURISDICCION PROVINCIAL</t>
  </si>
  <si>
    <t xml:space="preserve">1.1.1.01.13 - CANON EXTRAORDINARIO PRODUCCIÓN HIDROCAR           </t>
  </si>
  <si>
    <t xml:space="preserve">1.1.1.01.08 - FONDO DE PROMOCIÓN TURÍSTICA                       </t>
  </si>
  <si>
    <t xml:space="preserve">1.1.1.01.07 - FINANCIAMIENTO EDUCATIVO                           </t>
  </si>
  <si>
    <t xml:space="preserve">1.1.1.01.06.006 - FINANCIAMIENTO EDUCATIVO VENCIDO               </t>
  </si>
  <si>
    <t xml:space="preserve">1.1.1.01.06.004 - IMPUESTO A LOS SELLOS VENCIDOS                 </t>
  </si>
  <si>
    <t xml:space="preserve">1.1.1.01.06.003 - IMPUESTO A LOS AUTOMOTORES VENCIDOS            </t>
  </si>
  <si>
    <t xml:space="preserve">1.1.1.01.06.002 - IMPUESTO INMOBILIARIO VENCIDOS                 </t>
  </si>
  <si>
    <t xml:space="preserve">1.1.1.01.06.001 - IMPUESTO SOBRE LOS INGRESOS BRUTOS VENCI       </t>
  </si>
  <si>
    <t xml:space="preserve">1.1.1.01.04 - IMPUESTO A LOS SELLOS                              </t>
  </si>
  <si>
    <t xml:space="preserve">1.1.1.01.03 - IMPUESTO A LOS AUTOMOTORES                         </t>
  </si>
  <si>
    <t xml:space="preserve">1.1.1.01.02 - IMPUESTO INMOBILIARIO                              </t>
  </si>
  <si>
    <t xml:space="preserve">1.1.1.01.01 - IMPUESTO SOBRE INGRESOS BRUTOS                     </t>
  </si>
  <si>
    <t>REGIMEN DE COPARTICIPACION PROVINCIAL</t>
  </si>
  <si>
    <t>·DE ORIGEN PROVINCIAL</t>
  </si>
  <si>
    <t xml:space="preserve">1.3.3.14.02 - REC. URBANO - ZUÑIGA PABLO DAVID - PROG.           </t>
  </si>
  <si>
    <t xml:space="preserve">1.3.3.12.25 - RECUPERO POR JUICIOS                               </t>
  </si>
  <si>
    <t xml:space="preserve">1.3.3.12.21 - AUSPICIOS                                          </t>
  </si>
  <si>
    <t xml:space="preserve">1.3.3.12.17 - GASTOS RECUPERADOS POR REMATE                      </t>
  </si>
  <si>
    <t xml:space="preserve">1.3.3.12.14 - CONVENIO BANCO SUPERVIELLE                         </t>
  </si>
  <si>
    <t xml:space="preserve">1.3.3.12.13 - FIESTA DE LA CERVEZA                               </t>
  </si>
  <si>
    <t xml:space="preserve">1.3.3.12.12 - RECUPERO SINIESTRO                                 </t>
  </si>
  <si>
    <t xml:space="preserve">1.3.3.12.08 - AUSPICIO EVENTOS CULTURALES DEPORTIVOS Y           </t>
  </si>
  <si>
    <t xml:space="preserve">1.3.3.12.06 - REINTEGRO A.R.T.                                   </t>
  </si>
  <si>
    <t xml:space="preserve">1.3.3.12.05 - GASTOS RECUPERADOS                                 </t>
  </si>
  <si>
    <t xml:space="preserve">1.3.3.12.03 - VENTA DE RESIDUOS                                  </t>
  </si>
  <si>
    <t xml:space="preserve">1.3.3.12.01 - RENTAS FINANCIERAS                                 </t>
  </si>
  <si>
    <t xml:space="preserve">1.3.3.11.01 - INGRESOS OPERATIVOS I.P.V.                         </t>
  </si>
  <si>
    <t xml:space="preserve">1.3.3.10.07 - CAP - CARGO ALUMBRADO PÚBLICO                      </t>
  </si>
  <si>
    <t xml:space="preserve">1.3.3.09.02 - MULTAS POR ESTACIONAMIENTO MEDIDO                  </t>
  </si>
  <si>
    <t xml:space="preserve">1.3.3.09.01 - PRODUCIDO DE ESTACIONAMIENTO MEDIDO                </t>
  </si>
  <si>
    <t xml:space="preserve">1.3.3.08.03 - COMISIÓN ADMINISTRATIVA POR INFRACCIÓN D           </t>
  </si>
  <si>
    <t xml:space="preserve">1.3.3.08.02 - MULTAS POR INFRACCIONES DE TRÁNSITO                </t>
  </si>
  <si>
    <t xml:space="preserve">1.3.3.08.01 - MULTAS POR ACCIDENTES VIALES                       </t>
  </si>
  <si>
    <t xml:space="preserve">1.3.3.07.06 - ESPACIO ARIZU                                      </t>
  </si>
  <si>
    <t xml:space="preserve">1.3.3.07.05 - SERVICIOS ESPECIALES VARIOS                        </t>
  </si>
  <si>
    <t xml:space="preserve">1.3.3.07.02 - CONTROL DE ANIMALES                                </t>
  </si>
  <si>
    <t xml:space="preserve">1.3.3.04.00 - PRODUCIDO DE ACTIVIDADES CULTURALES                </t>
  </si>
  <si>
    <t xml:space="preserve">1.3.3.02.05 - INTERESES PRESTAMOS PROGRAMA MUNICIPAL M           </t>
  </si>
  <si>
    <t xml:space="preserve">1.3.3.02.04 - INTERESES PRESTAMOS EMPRENDIMIENTOS                </t>
  </si>
  <si>
    <t xml:space="preserve">1.3.3.02.02 - INTERESES Y RECARGOS (EJERCICIOS VENCIDO           </t>
  </si>
  <si>
    <t xml:space="preserve">1.3.3.02.01 - INTERESES Y RECARGOS (EJERCICIO CORRIENT           </t>
  </si>
  <si>
    <t xml:space="preserve">1.3.3.01.02 - MULTAS GENERALES (E. ANTERIORES)                   </t>
  </si>
  <si>
    <t xml:space="preserve">1.3.3.01.01 - MULTAS GENERALES (E. CTE.)                         </t>
  </si>
  <si>
    <t xml:space="preserve">OTROS INGRESOS DE ORIGEN MUNICIPAL                                                                                      
</t>
  </si>
  <si>
    <t xml:space="preserve">1.3.2.22.02 - RECUPERO SALUD EJERCICIO NO CORRIENTE.             </t>
  </si>
  <si>
    <t xml:space="preserve">1.3.2.22.01 - RECUPERO SALUD EJERCICIO CORRIENTE                 </t>
  </si>
  <si>
    <t xml:space="preserve">1.3.2.21.02 - LICENCIA DE CONDUCIR NACIONAL PROFESIONA           </t>
  </si>
  <si>
    <t xml:space="preserve">1.3.2.21.01 - LICENCIA DE CONDUCIR NACIONAL PARTICULAR           </t>
  </si>
  <si>
    <t xml:space="preserve">1.3.2.20.03 - DERECHOS INSPECCION ANTENAS (EJERCICIO C           </t>
  </si>
  <si>
    <t xml:space="preserve">1.3.2.16.00 - COMISIÓN ADMINISTRATIVA RETENCIONES SUEL           </t>
  </si>
  <si>
    <t xml:space="preserve">1.3.2.15.00 - COMISION ADMINISTRATIVA                            </t>
  </si>
  <si>
    <t xml:space="preserve">1.3.2.11.01 - UNIDAD DE CALIDAD AMBIENTAL                        </t>
  </si>
  <si>
    <t xml:space="preserve">1.3.2.09.00 - DERECHOS DE PUBLICIDAD Y PROPAGANDA                </t>
  </si>
  <si>
    <t xml:space="preserve">1.3.2.05.00 - DERECHOS DE EDIFICACIÓN                            </t>
  </si>
  <si>
    <t xml:space="preserve">1.3.2.04.00 - DERECHOS DE ACTUACIÓN ADMINISTRATIVA               </t>
  </si>
  <si>
    <t xml:space="preserve">1.3.2.03.02 - DERECHOS DE CEMENTERIO (E. ANTERIORES)             </t>
  </si>
  <si>
    <t xml:space="preserve">1.3.2.03.01 - DERECHOS DE CEMENTERIO                             </t>
  </si>
  <si>
    <t xml:space="preserve">1.3.2.02.04 - DERECHOS DE RECOLECCIÓN ESPECIAL (E. ANT           </t>
  </si>
  <si>
    <t xml:space="preserve">1.3.2.02.03 - DERECHOS DE RECOLECCIÓN ESPECIAL (E.CTE.           </t>
  </si>
  <si>
    <t xml:space="preserve">1.3.2.02.02 - DERECHOS DE INSPECCIÓN COMERCIO IND Y SE           </t>
  </si>
  <si>
    <t xml:space="preserve">1.3.2.02.01 - DERECHOS DE INSPECCIÓN COMERCIO IND Y SE           </t>
  </si>
  <si>
    <t xml:space="preserve">1.3.2.01.08 - SPAC MANTENIMIENTO-REPARACION-ACTUALIZAC           </t>
  </si>
  <si>
    <t xml:space="preserve">1.3.2.01.06 - SPAC COLOCACION (EJERCICIO CORRIENTE)              </t>
  </si>
  <si>
    <t xml:space="preserve">1.3.2.01.05 - CANASTOS PARA RESIDUOS (E. ANTERIORES)             </t>
  </si>
  <si>
    <t xml:space="preserve">1.3.2.01.04 - CANASTOS PARA RESIDUOS                             </t>
  </si>
  <si>
    <t xml:space="preserve">1.3.2.01.03 - ECOTASA                                            </t>
  </si>
  <si>
    <t xml:space="preserve">1.3.2.01.02 - DCHOS POR SERVICIOS A LA PROPIEDAD RAÍZ            </t>
  </si>
  <si>
    <t xml:space="preserve">1.3.2.01.01 - DCHOS POR SERVICIOS A LA PROPIEDAD RAÍZ            </t>
  </si>
  <si>
    <t>TASAS Y DERECHOS MUNICIPALES</t>
  </si>
  <si>
    <t>·DE JURISDICCIÓN MUNICIPAL</t>
  </si>
  <si>
    <t>RECURSOS CORRIENTES</t>
  </si>
  <si>
    <t>DISMINUCIONES</t>
  </si>
  <si>
    <t>AUMENTOS</t>
  </si>
  <si>
    <t>DIFERENCIA</t>
  </si>
  <si>
    <t>INGRESADO</t>
  </si>
  <si>
    <t>CALCULO DEFINITIVO</t>
  </si>
  <si>
    <t xml:space="preserve">MODIFICACIONES </t>
  </si>
  <si>
    <t>CALCULO ORIGINAL</t>
  </si>
  <si>
    <t>PARTIDAS</t>
  </si>
  <si>
    <t>ANEXO IV: DE LA EJECUCION DEL PRESUPUESTO CON RELACION AL CALCULO DE RECURSOS Y FINANCIAMIENTO (Acuerdo Nº2988, texto ordenado según Nº6222)(*)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</si>
</sst>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11"/>
      <color theme="1"/>
      <name val="Agency FB"/>
      <family val="2"/>
    </font>
    <font>
      <sz val="10"/>
      <name val="Arial"/>
      <family val="2"/>
    </font>
    <font>
      <sz val="9"/>
      <color rgb="FF000000"/>
      <name val="Tahoma"/>
      <family val="2"/>
    </font>
    <font>
      <i/>
      <sz val="11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i/>
      <sz val="9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4" fontId="0" fillId="0" borderId="0" xfId="0" applyNumberFormat="1"/>
    <xf numFmtId="4" fontId="1" fillId="0" borderId="0" xfId="0" applyNumberFormat="1" applyFont="1"/>
    <xf numFmtId="0" fontId="5" fillId="0" borderId="0" xfId="0" applyFont="1" applyAlignment="1">
      <alignment horizontal="right" vertical="center"/>
    </xf>
    <xf numFmtId="0" fontId="0" fillId="2" borderId="0" xfId="0" applyFill="1"/>
    <xf numFmtId="4" fontId="1" fillId="2" borderId="1" xfId="0" applyNumberFormat="1" applyFont="1" applyFill="1" applyBorder="1"/>
    <xf numFmtId="4" fontId="1" fillId="2" borderId="2" xfId="0" applyNumberFormat="1" applyFont="1" applyFill="1" applyBorder="1"/>
    <xf numFmtId="0" fontId="6" fillId="2" borderId="3" xfId="0" applyFont="1" applyFill="1" applyBorder="1" applyAlignment="1">
      <alignment vertical="center"/>
    </xf>
    <xf numFmtId="4" fontId="0" fillId="0" borderId="4" xfId="0" applyNumberFormat="1" applyBorder="1"/>
    <xf numFmtId="4" fontId="0" fillId="0" borderId="5" xfId="0" applyNumberFormat="1" applyBorder="1"/>
    <xf numFmtId="0" fontId="8" fillId="0" borderId="6" xfId="1" applyFont="1" applyBorder="1"/>
    <xf numFmtId="4" fontId="1" fillId="0" borderId="4" xfId="0" applyNumberFormat="1" applyFont="1" applyBorder="1"/>
    <xf numFmtId="4" fontId="1" fillId="0" borderId="5" xfId="0" applyNumberFormat="1" applyFont="1" applyBorder="1"/>
    <xf numFmtId="0" fontId="6" fillId="0" borderId="6" xfId="0" applyFont="1" applyBorder="1" applyAlignment="1">
      <alignment vertical="center"/>
    </xf>
    <xf numFmtId="4" fontId="5" fillId="0" borderId="4" xfId="0" applyNumberFormat="1" applyFont="1" applyBorder="1" applyAlignment="1">
      <alignment vertical="center"/>
    </xf>
    <xf numFmtId="4" fontId="5" fillId="0" borderId="5" xfId="0" applyNumberFormat="1" applyFont="1" applyBorder="1" applyAlignment="1">
      <alignment vertical="center"/>
    </xf>
    <xf numFmtId="4" fontId="6" fillId="0" borderId="5" xfId="0" applyNumberFormat="1" applyFont="1" applyBorder="1" applyAlignment="1">
      <alignment vertical="center"/>
    </xf>
    <xf numFmtId="4" fontId="10" fillId="0" borderId="5" xfId="0" applyNumberFormat="1" applyFont="1" applyBorder="1"/>
    <xf numFmtId="0" fontId="5" fillId="0" borderId="6" xfId="0" applyFont="1" applyBorder="1" applyAlignment="1">
      <alignment vertical="center"/>
    </xf>
    <xf numFmtId="4" fontId="1" fillId="2" borderId="4" xfId="0" applyNumberFormat="1" applyFont="1" applyFill="1" applyBorder="1"/>
    <xf numFmtId="4" fontId="1" fillId="2" borderId="5" xfId="0" applyNumberFormat="1" applyFont="1" applyFill="1" applyBorder="1"/>
    <xf numFmtId="0" fontId="6" fillId="2" borderId="6" xfId="0" applyFont="1" applyFill="1" applyBorder="1" applyAlignment="1">
      <alignment vertical="center"/>
    </xf>
    <xf numFmtId="4" fontId="11" fillId="0" borderId="5" xfId="0" applyNumberFormat="1" applyFont="1" applyBorder="1"/>
    <xf numFmtId="4" fontId="12" fillId="0" borderId="4" xfId="0" applyNumberFormat="1" applyFont="1" applyBorder="1"/>
    <xf numFmtId="4" fontId="12" fillId="0" borderId="5" xfId="0" applyNumberFormat="1" applyFont="1" applyBorder="1"/>
    <xf numFmtId="4" fontId="12" fillId="0" borderId="5" xfId="0" applyNumberFormat="1" applyFont="1" applyBorder="1" applyAlignment="1">
      <alignment horizontal="right"/>
    </xf>
    <xf numFmtId="0" fontId="8" fillId="0" borderId="6" xfId="1" applyFont="1" applyBorder="1" applyAlignment="1">
      <alignment wrapText="1"/>
    </xf>
    <xf numFmtId="0" fontId="14" fillId="0" borderId="6" xfId="0" applyFont="1" applyBorder="1" applyAlignment="1">
      <alignment vertical="center"/>
    </xf>
    <xf numFmtId="4" fontId="0" fillId="0" borderId="7" xfId="0" applyNumberFormat="1" applyBorder="1"/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" fillId="0" borderId="0" xfId="0" applyFont="1"/>
    <xf numFmtId="0" fontId="6" fillId="0" borderId="0" xfId="0" applyFont="1" applyAlignment="1">
      <alignment horizontal="center" vertical="center"/>
    </xf>
    <xf numFmtId="3" fontId="1" fillId="0" borderId="0" xfId="0" applyNumberFormat="1" applyFont="1"/>
    <xf numFmtId="4" fontId="1" fillId="0" borderId="0" xfId="0" applyNumberFormat="1" applyFont="1" applyFill="1"/>
    <xf numFmtId="0" fontId="0" fillId="0" borderId="0" xfId="0" applyFill="1"/>
    <xf numFmtId="4" fontId="0" fillId="0" borderId="0" xfId="0" applyNumberFormat="1" applyFill="1"/>
    <xf numFmtId="4" fontId="1" fillId="0" borderId="0" xfId="0" applyNumberFormat="1" applyFont="1" applyFill="1" applyBorder="1"/>
    <xf numFmtId="0" fontId="0" fillId="0" borderId="0" xfId="0" applyFill="1" applyBorder="1"/>
    <xf numFmtId="4" fontId="0" fillId="0" borderId="0" xfId="0" applyNumberFormat="1" applyFill="1" applyBorder="1"/>
    <xf numFmtId="0" fontId="4" fillId="0" borderId="0" xfId="0" applyFont="1" applyFill="1" applyBorder="1"/>
    <xf numFmtId="0" fontId="2" fillId="0" borderId="0" xfId="0" applyFont="1" applyFill="1" applyBorder="1"/>
    <xf numFmtId="0" fontId="1" fillId="0" borderId="0" xfId="0" applyFont="1" applyFill="1"/>
    <xf numFmtId="0" fontId="6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7" fillId="0" borderId="0" xfId="1" applyFill="1"/>
    <xf numFmtId="0" fontId="13" fillId="0" borderId="0" xfId="1" applyFont="1" applyFill="1"/>
    <xf numFmtId="2" fontId="13" fillId="0" borderId="0" xfId="1" applyNumberFormat="1" applyFont="1" applyFill="1"/>
    <xf numFmtId="4" fontId="5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</cellXfs>
  <cellStyles count="2">
    <cellStyle name="Normal" xfId="0" builtinId="0"/>
    <cellStyle name="Normal 2" xfId="1" xr:uid="{EF65D2D2-BBFA-4D67-B8D1-B94DA2852D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180975</xdr:rowOff>
    </xdr:from>
    <xdr:ext cx="1304657" cy="377985"/>
    <xdr:pic>
      <xdr:nvPicPr>
        <xdr:cNvPr id="2" name="1 Imagen">
          <a:extLst>
            <a:ext uri="{FF2B5EF4-FFF2-40B4-BE49-F238E27FC236}">
              <a16:creationId xmlns:a16="http://schemas.microsoft.com/office/drawing/2014/main" id="{7C58E660-2AE6-44F3-A4D1-F7ACF4B5A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180975"/>
          <a:ext cx="1304657" cy="37798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34A77-E9BB-4C50-B306-8AD183DF68B7}">
  <sheetPr>
    <tabColor rgb="FF92D050"/>
    <pageSetUpPr fitToPage="1"/>
  </sheetPr>
  <dimension ref="A1:Q109"/>
  <sheetViews>
    <sheetView tabSelected="1" topLeftCell="A49" workbookViewId="0">
      <selection activeCell="I16" sqref="I16"/>
    </sheetView>
  </sheetViews>
  <sheetFormatPr baseColWidth="10" defaultRowHeight="15" x14ac:dyDescent="0.25"/>
  <cols>
    <col min="1" max="1" width="54.5703125" customWidth="1"/>
    <col min="2" max="2" width="22.42578125" customWidth="1"/>
    <col min="3" max="3" width="18.140625" customWidth="1"/>
    <col min="4" max="4" width="16.5703125" customWidth="1"/>
    <col min="5" max="5" width="21.140625" customWidth="1"/>
    <col min="6" max="6" width="19.140625" customWidth="1"/>
    <col min="7" max="8" width="20.42578125" customWidth="1"/>
    <col min="9" max="9" width="15.28515625" bestFit="1" customWidth="1"/>
    <col min="10" max="10" width="16.42578125" bestFit="1" customWidth="1"/>
    <col min="11" max="11" width="14.28515625" customWidth="1"/>
  </cols>
  <sheetData>
    <row r="1" spans="1:12" x14ac:dyDescent="0.25">
      <c r="F1" s="40"/>
    </row>
    <row r="2" spans="1:12" x14ac:dyDescent="0.25">
      <c r="G2" s="38">
        <v>2024</v>
      </c>
      <c r="H2" s="49"/>
      <c r="I2" s="42"/>
      <c r="J2" s="42"/>
      <c r="K2" s="42"/>
      <c r="L2" s="42"/>
    </row>
    <row r="3" spans="1:12" x14ac:dyDescent="0.25">
      <c r="A3" s="38"/>
      <c r="B3" s="38"/>
      <c r="C3" s="38"/>
      <c r="D3" s="38"/>
      <c r="E3" s="38"/>
      <c r="F3" s="38"/>
      <c r="G3" s="38"/>
      <c r="H3" s="49"/>
      <c r="I3" s="49"/>
      <c r="J3" s="49"/>
      <c r="K3" s="42"/>
      <c r="L3" s="42"/>
    </row>
    <row r="4" spans="1:12" x14ac:dyDescent="0.25">
      <c r="A4" s="39" t="s">
        <v>98</v>
      </c>
      <c r="B4" s="39"/>
      <c r="C4" s="39"/>
      <c r="D4" s="39"/>
      <c r="E4" s="39"/>
      <c r="F4" s="39"/>
      <c r="G4" s="39"/>
      <c r="H4" s="50"/>
      <c r="I4" s="42"/>
      <c r="J4" s="42"/>
      <c r="K4" s="42"/>
      <c r="L4" s="42"/>
    </row>
    <row r="5" spans="1:12" ht="15.75" thickBot="1" x14ac:dyDescent="0.3">
      <c r="A5" s="38"/>
      <c r="C5" s="1"/>
      <c r="D5" s="1"/>
      <c r="E5" s="1"/>
      <c r="F5" s="2"/>
      <c r="H5" s="42"/>
      <c r="I5" s="42"/>
      <c r="J5" s="42"/>
      <c r="K5" s="42"/>
      <c r="L5" s="42"/>
    </row>
    <row r="6" spans="1:12" x14ac:dyDescent="0.25">
      <c r="A6" s="37" t="s">
        <v>97</v>
      </c>
      <c r="B6" s="36" t="s">
        <v>96</v>
      </c>
      <c r="C6" s="36" t="s">
        <v>95</v>
      </c>
      <c r="D6" s="36"/>
      <c r="E6" s="36" t="s">
        <v>94</v>
      </c>
      <c r="F6" s="35" t="s">
        <v>93</v>
      </c>
      <c r="G6" s="34" t="s">
        <v>92</v>
      </c>
      <c r="H6" s="51"/>
      <c r="I6" s="52"/>
      <c r="J6" s="42"/>
      <c r="K6" s="42"/>
      <c r="L6" s="42"/>
    </row>
    <row r="7" spans="1:12" x14ac:dyDescent="0.25">
      <c r="A7" s="33"/>
      <c r="B7" s="31"/>
      <c r="C7" s="31"/>
      <c r="D7" s="31"/>
      <c r="E7" s="31"/>
      <c r="F7" s="30"/>
      <c r="G7" s="29"/>
      <c r="H7" s="51"/>
      <c r="I7" s="52"/>
      <c r="J7" s="42"/>
      <c r="K7" s="42"/>
      <c r="L7" s="42"/>
    </row>
    <row r="8" spans="1:12" x14ac:dyDescent="0.25">
      <c r="A8" s="33"/>
      <c r="B8" s="31"/>
      <c r="C8" s="32" t="s">
        <v>91</v>
      </c>
      <c r="D8" s="32" t="s">
        <v>90</v>
      </c>
      <c r="E8" s="31"/>
      <c r="F8" s="30"/>
      <c r="G8" s="29"/>
      <c r="H8" s="51"/>
      <c r="I8" s="42"/>
      <c r="J8" s="42"/>
      <c r="K8" s="42"/>
      <c r="L8" s="42"/>
    </row>
    <row r="9" spans="1:12" ht="15" customHeight="1" x14ac:dyDescent="0.25">
      <c r="A9" s="21" t="s">
        <v>89</v>
      </c>
      <c r="B9" s="20">
        <f>+B10+B66+B82</f>
        <v>37109358019</v>
      </c>
      <c r="C9" s="20">
        <f>+C10+C66+C82</f>
        <v>8555227790.2200003</v>
      </c>
      <c r="D9" s="20">
        <f>+D10+D66+D82</f>
        <v>0</v>
      </c>
      <c r="E9" s="20">
        <f>+E10+E66+E82</f>
        <v>45664585809.220001</v>
      </c>
      <c r="F9" s="20">
        <f>+F10+F66+F82</f>
        <v>31399590927.430012</v>
      </c>
      <c r="G9" s="19">
        <f>+G10+G66+G82</f>
        <v>14264994881.789989</v>
      </c>
      <c r="H9" s="41"/>
      <c r="I9" s="42"/>
      <c r="J9" s="41"/>
      <c r="K9" s="53"/>
      <c r="L9" s="42"/>
    </row>
    <row r="10" spans="1:12" x14ac:dyDescent="0.25">
      <c r="A10" s="13" t="s">
        <v>88</v>
      </c>
      <c r="B10" s="12">
        <f>+B11+B36</f>
        <v>9496346459</v>
      </c>
      <c r="C10" s="12">
        <f>+C11+C36</f>
        <v>72283864.290000007</v>
      </c>
      <c r="D10" s="12">
        <f>+D11+D36</f>
        <v>0</v>
      </c>
      <c r="E10" s="12">
        <f>+E11+E36</f>
        <v>9568630323.2900009</v>
      </c>
      <c r="F10" s="12">
        <f>+F11+F36</f>
        <v>7126496876.0300083</v>
      </c>
      <c r="G10" s="11">
        <f>+G11+G36</f>
        <v>2442133447.2599916</v>
      </c>
      <c r="H10" s="41"/>
      <c r="I10" s="43"/>
      <c r="J10" s="41"/>
      <c r="K10" s="42"/>
      <c r="L10" s="42"/>
    </row>
    <row r="11" spans="1:12" x14ac:dyDescent="0.25">
      <c r="A11" s="27" t="s">
        <v>87</v>
      </c>
      <c r="B11" s="24">
        <f>SUM(B12:B35)</f>
        <v>4408701559</v>
      </c>
      <c r="C11" s="24">
        <f>SUM(C12:C35)</f>
        <v>65864210.82</v>
      </c>
      <c r="D11" s="24">
        <f>SUM(D12:D35)</f>
        <v>0</v>
      </c>
      <c r="E11" s="24">
        <f>SUM(E12:E35)</f>
        <v>4474565769.8199997</v>
      </c>
      <c r="F11" s="24">
        <f>SUM(F12:F35)</f>
        <v>3427493948.7399993</v>
      </c>
      <c r="G11" s="23">
        <f>SUM(G12:G35)</f>
        <v>1047071821.0800011</v>
      </c>
      <c r="H11" s="43"/>
      <c r="I11" s="42"/>
      <c r="J11" s="42"/>
      <c r="K11" s="42"/>
      <c r="L11" s="42"/>
    </row>
    <row r="12" spans="1:12" x14ac:dyDescent="0.25">
      <c r="A12" s="10" t="s">
        <v>86</v>
      </c>
      <c r="B12" s="9">
        <v>1360500000</v>
      </c>
      <c r="C12" s="9">
        <v>0</v>
      </c>
      <c r="D12" s="9">
        <v>0</v>
      </c>
      <c r="E12" s="9">
        <f>+B12+C12+D12</f>
        <v>1360500000</v>
      </c>
      <c r="F12" s="9">
        <v>1028881430.2199992</v>
      </c>
      <c r="G12" s="8">
        <f>+E12-F12</f>
        <v>331618569.78000081</v>
      </c>
      <c r="H12" s="54"/>
      <c r="I12" s="54"/>
      <c r="J12" s="54"/>
      <c r="K12" s="42"/>
      <c r="L12" s="42"/>
    </row>
    <row r="13" spans="1:12" x14ac:dyDescent="0.25">
      <c r="A13" s="10" t="s">
        <v>85</v>
      </c>
      <c r="B13" s="9">
        <v>270900000</v>
      </c>
      <c r="C13" s="9">
        <v>0</v>
      </c>
      <c r="D13" s="9">
        <v>0</v>
      </c>
      <c r="E13" s="9">
        <f>+B13+C13+D13</f>
        <v>270900000</v>
      </c>
      <c r="F13" s="9">
        <v>184960458.35000038</v>
      </c>
      <c r="G13" s="8">
        <f>+E13-F13</f>
        <v>85939541.649999619</v>
      </c>
      <c r="H13" s="43"/>
      <c r="I13" s="42"/>
      <c r="J13" s="42"/>
      <c r="K13" s="42"/>
      <c r="L13" s="42"/>
    </row>
    <row r="14" spans="1:12" x14ac:dyDescent="0.25">
      <c r="A14" s="10" t="s">
        <v>84</v>
      </c>
      <c r="B14" s="9">
        <v>180500000</v>
      </c>
      <c r="C14" s="9">
        <v>0</v>
      </c>
      <c r="D14" s="9">
        <v>0</v>
      </c>
      <c r="E14" s="9">
        <f>+B14+C14+D14</f>
        <v>180500000</v>
      </c>
      <c r="F14" s="9">
        <v>149429687.66000006</v>
      </c>
      <c r="G14" s="8">
        <f>+E14-F14</f>
        <v>31070312.339999944</v>
      </c>
      <c r="H14" s="43"/>
      <c r="I14" s="42"/>
      <c r="J14" s="42"/>
      <c r="K14" s="42"/>
      <c r="L14" s="42"/>
    </row>
    <row r="15" spans="1:12" x14ac:dyDescent="0.25">
      <c r="A15" s="10" t="s">
        <v>83</v>
      </c>
      <c r="B15" s="9">
        <v>710000</v>
      </c>
      <c r="C15" s="9">
        <v>0</v>
      </c>
      <c r="D15" s="9">
        <v>0</v>
      </c>
      <c r="E15" s="9">
        <f>+B15+C15+D15</f>
        <v>710000</v>
      </c>
      <c r="F15" s="9">
        <v>1627241.8400000008</v>
      </c>
      <c r="G15" s="8">
        <f>+E15-F15</f>
        <v>-917241.84000000078</v>
      </c>
      <c r="H15" s="43"/>
      <c r="I15" s="42"/>
      <c r="J15" s="42"/>
      <c r="K15" s="42"/>
      <c r="L15" s="42"/>
    </row>
    <row r="16" spans="1:12" x14ac:dyDescent="0.25">
      <c r="A16" s="10" t="s">
        <v>82</v>
      </c>
      <c r="B16" s="9">
        <v>12000</v>
      </c>
      <c r="C16" s="9">
        <v>0</v>
      </c>
      <c r="D16" s="9">
        <v>0</v>
      </c>
      <c r="E16" s="9">
        <f>+B16+C16+D16</f>
        <v>12000</v>
      </c>
      <c r="F16" s="9">
        <v>-14000</v>
      </c>
      <c r="G16" s="8">
        <f>+E16-F16</f>
        <v>26000</v>
      </c>
      <c r="H16" s="43"/>
      <c r="I16" s="42"/>
      <c r="J16" s="42"/>
      <c r="K16" s="42"/>
      <c r="L16" s="42"/>
    </row>
    <row r="17" spans="1:12" x14ac:dyDescent="0.25">
      <c r="A17" s="10" t="s">
        <v>81</v>
      </c>
      <c r="B17" s="9">
        <v>900000</v>
      </c>
      <c r="C17" s="9">
        <v>1032267.04</v>
      </c>
      <c r="D17" s="9">
        <v>0</v>
      </c>
      <c r="E17" s="9">
        <f>+B17+C17+D17</f>
        <v>1932267.04</v>
      </c>
      <c r="F17" s="9">
        <v>2813772.620000002</v>
      </c>
      <c r="G17" s="8">
        <f>+E17-F17</f>
        <v>-881505.58000000194</v>
      </c>
      <c r="H17" s="43"/>
      <c r="I17" s="42"/>
      <c r="J17" s="42"/>
      <c r="K17" s="42"/>
      <c r="L17" s="42"/>
    </row>
    <row r="18" spans="1:12" x14ac:dyDescent="0.25">
      <c r="A18" s="10" t="s">
        <v>80</v>
      </c>
      <c r="B18" s="9">
        <v>225500</v>
      </c>
      <c r="C18" s="9">
        <v>0</v>
      </c>
      <c r="D18" s="9">
        <v>0</v>
      </c>
      <c r="E18" s="9">
        <f>+B18+C18+D18</f>
        <v>225500</v>
      </c>
      <c r="F18" s="9">
        <v>455378.08</v>
      </c>
      <c r="G18" s="8">
        <f>+E18-F18</f>
        <v>-229878.08000000002</v>
      </c>
      <c r="H18" s="43"/>
      <c r="I18" s="42"/>
      <c r="J18" s="42"/>
      <c r="K18" s="42"/>
      <c r="L18" s="42"/>
    </row>
    <row r="19" spans="1:12" x14ac:dyDescent="0.25">
      <c r="A19" s="10" t="s">
        <v>79</v>
      </c>
      <c r="B19" s="9">
        <v>1530500000</v>
      </c>
      <c r="C19" s="9">
        <v>0</v>
      </c>
      <c r="D19" s="9">
        <v>0</v>
      </c>
      <c r="E19" s="9">
        <f>+B19+C19+D19</f>
        <v>1530500000</v>
      </c>
      <c r="F19" s="9">
        <v>1096824335.2899995</v>
      </c>
      <c r="G19" s="8">
        <f>+E19-F19</f>
        <v>433675664.71000051</v>
      </c>
      <c r="H19" s="43"/>
      <c r="I19" s="42"/>
      <c r="J19" s="42"/>
      <c r="K19" s="42"/>
      <c r="L19" s="42"/>
    </row>
    <row r="20" spans="1:12" x14ac:dyDescent="0.25">
      <c r="A20" s="10" t="s">
        <v>78</v>
      </c>
      <c r="B20" s="9">
        <v>251210000</v>
      </c>
      <c r="C20" s="9">
        <v>0</v>
      </c>
      <c r="D20" s="9">
        <v>0</v>
      </c>
      <c r="E20" s="9">
        <f>+B20+C20+D20</f>
        <v>251210000</v>
      </c>
      <c r="F20" s="9">
        <v>205659876.84999967</v>
      </c>
      <c r="G20" s="8">
        <f>+E20-F20</f>
        <v>45550123.150000334</v>
      </c>
      <c r="H20" s="43"/>
      <c r="I20" s="42"/>
      <c r="J20" s="42"/>
      <c r="K20" s="42"/>
      <c r="L20" s="42"/>
    </row>
    <row r="21" spans="1:12" x14ac:dyDescent="0.25">
      <c r="A21" s="10" t="s">
        <v>77</v>
      </c>
      <c r="B21" s="9">
        <v>60340000</v>
      </c>
      <c r="C21" s="9">
        <v>0</v>
      </c>
      <c r="D21" s="9">
        <v>0</v>
      </c>
      <c r="E21" s="9">
        <f>+B21+C21+D21</f>
        <v>60340000</v>
      </c>
      <c r="F21" s="9">
        <v>43635721.070000045</v>
      </c>
      <c r="G21" s="8">
        <f>+E21-F21</f>
        <v>16704278.929999955</v>
      </c>
      <c r="H21" s="43"/>
      <c r="I21" s="42"/>
      <c r="J21" s="42"/>
      <c r="K21" s="42"/>
      <c r="L21" s="42"/>
    </row>
    <row r="22" spans="1:12" x14ac:dyDescent="0.25">
      <c r="A22" s="10" t="s">
        <v>76</v>
      </c>
      <c r="B22" s="9">
        <v>4120000</v>
      </c>
      <c r="C22" s="9">
        <v>1725208.78</v>
      </c>
      <c r="D22" s="9">
        <v>0</v>
      </c>
      <c r="E22" s="9">
        <f>+B22+C22+D22</f>
        <v>5845208.7800000003</v>
      </c>
      <c r="F22" s="9">
        <v>6935902.0499999961</v>
      </c>
      <c r="G22" s="8">
        <f>+E22-F22</f>
        <v>-1090693.2699999958</v>
      </c>
      <c r="H22" s="43"/>
      <c r="I22" s="42"/>
      <c r="J22" s="42"/>
      <c r="K22" s="42"/>
      <c r="L22" s="42"/>
    </row>
    <row r="23" spans="1:12" x14ac:dyDescent="0.25">
      <c r="A23" s="10" t="s">
        <v>75</v>
      </c>
      <c r="B23" s="9">
        <v>46160000</v>
      </c>
      <c r="C23" s="9">
        <v>0</v>
      </c>
      <c r="D23" s="9">
        <v>0</v>
      </c>
      <c r="E23" s="9">
        <f>+B23+C23+D23</f>
        <v>46160000</v>
      </c>
      <c r="F23" s="9">
        <v>24524031.910000023</v>
      </c>
      <c r="G23" s="8">
        <f>+E23-F23</f>
        <v>21635968.089999977</v>
      </c>
      <c r="H23" s="43"/>
      <c r="I23" s="42"/>
      <c r="J23" s="42"/>
      <c r="K23" s="42"/>
      <c r="L23" s="42"/>
    </row>
    <row r="24" spans="1:12" x14ac:dyDescent="0.25">
      <c r="A24" s="10" t="s">
        <v>74</v>
      </c>
      <c r="B24" s="9">
        <v>72000</v>
      </c>
      <c r="C24" s="9">
        <v>0</v>
      </c>
      <c r="D24" s="9">
        <v>0</v>
      </c>
      <c r="E24" s="9">
        <f>+B24+C24+D24</f>
        <v>72000</v>
      </c>
      <c r="F24" s="9">
        <v>0</v>
      </c>
      <c r="G24" s="8">
        <f>+E24-F24</f>
        <v>72000</v>
      </c>
      <c r="H24" s="43"/>
      <c r="I24" s="42"/>
      <c r="J24" s="42"/>
      <c r="K24" s="42"/>
      <c r="L24" s="42"/>
    </row>
    <row r="25" spans="1:12" x14ac:dyDescent="0.25">
      <c r="A25" s="10" t="s">
        <v>73</v>
      </c>
      <c r="B25" s="9">
        <v>174000000</v>
      </c>
      <c r="C25" s="9">
        <v>61614000</v>
      </c>
      <c r="D25" s="9">
        <v>0</v>
      </c>
      <c r="E25" s="9">
        <f>+B25+C25+D25</f>
        <v>235614000</v>
      </c>
      <c r="F25" s="9">
        <v>284337128.52999997</v>
      </c>
      <c r="G25" s="8">
        <f>+E25-F25</f>
        <v>-48723128.529999971</v>
      </c>
      <c r="H25" s="43"/>
      <c r="I25" s="42"/>
      <c r="J25" s="42"/>
      <c r="K25" s="42"/>
      <c r="L25" s="42"/>
    </row>
    <row r="26" spans="1:12" x14ac:dyDescent="0.25">
      <c r="A26" s="10" t="s">
        <v>72</v>
      </c>
      <c r="B26" s="9">
        <v>141600000</v>
      </c>
      <c r="C26" s="28">
        <v>0</v>
      </c>
      <c r="D26" s="9">
        <v>0</v>
      </c>
      <c r="E26" s="9">
        <f>+B26+C26-D26</f>
        <v>141600000</v>
      </c>
      <c r="F26" s="9">
        <v>136302568.38999996</v>
      </c>
      <c r="G26" s="8">
        <f>+E26-F26</f>
        <v>5297431.6100000441</v>
      </c>
      <c r="H26" s="43"/>
      <c r="I26" s="42"/>
      <c r="J26" s="42"/>
      <c r="K26" s="42"/>
      <c r="L26" s="42"/>
    </row>
    <row r="27" spans="1:12" x14ac:dyDescent="0.25">
      <c r="A27" s="10" t="s">
        <v>71</v>
      </c>
      <c r="B27" s="9">
        <v>22550000</v>
      </c>
      <c r="C27" s="9">
        <v>0</v>
      </c>
      <c r="D27" s="9">
        <v>0</v>
      </c>
      <c r="E27" s="9">
        <f>+B27+C27-D27</f>
        <v>22550000</v>
      </c>
      <c r="F27" s="9">
        <v>23486162.569999993</v>
      </c>
      <c r="G27" s="8">
        <f>+E27-F27</f>
        <v>-936162.56999999285</v>
      </c>
      <c r="H27" s="43"/>
      <c r="I27" s="42"/>
      <c r="J27" s="42"/>
      <c r="K27" s="42"/>
      <c r="L27" s="42"/>
    </row>
    <row r="28" spans="1:12" x14ac:dyDescent="0.25">
      <c r="A28" s="10" t="s">
        <v>70</v>
      </c>
      <c r="B28" s="9">
        <v>11052059</v>
      </c>
      <c r="C28" s="9">
        <v>0</v>
      </c>
      <c r="D28" s="9">
        <v>0</v>
      </c>
      <c r="E28" s="9">
        <f>+B28+C28-D28</f>
        <v>11052059</v>
      </c>
      <c r="F28" s="9">
        <v>7520317.9200000009</v>
      </c>
      <c r="G28" s="8">
        <f>+E28-F28</f>
        <v>3531741.0799999991</v>
      </c>
      <c r="H28" s="43"/>
      <c r="I28" s="42"/>
      <c r="J28" s="42"/>
      <c r="K28" s="42"/>
      <c r="L28" s="42"/>
    </row>
    <row r="29" spans="1:12" x14ac:dyDescent="0.25">
      <c r="A29" s="10" t="s">
        <v>69</v>
      </c>
      <c r="B29" s="9">
        <v>141100000</v>
      </c>
      <c r="C29" s="9">
        <v>0</v>
      </c>
      <c r="D29" s="9">
        <v>0</v>
      </c>
      <c r="E29" s="9">
        <f>+B29+C29-D29</f>
        <v>141100000</v>
      </c>
      <c r="F29" s="9">
        <v>83482193.790000156</v>
      </c>
      <c r="G29" s="8">
        <f>+E29-F29</f>
        <v>57617806.209999844</v>
      </c>
      <c r="H29" s="43"/>
      <c r="I29" s="42"/>
      <c r="J29" s="42"/>
      <c r="K29" s="42"/>
      <c r="L29" s="42"/>
    </row>
    <row r="30" spans="1:12" x14ac:dyDescent="0.25">
      <c r="A30" s="10" t="s">
        <v>68</v>
      </c>
      <c r="B30" s="9">
        <v>700000</v>
      </c>
      <c r="C30" s="9">
        <v>0</v>
      </c>
      <c r="D30" s="9">
        <v>0</v>
      </c>
      <c r="E30" s="9">
        <f>+B30+C30-D30</f>
        <v>700000</v>
      </c>
      <c r="F30" s="9">
        <v>1285140</v>
      </c>
      <c r="G30" s="8">
        <f>+E30-F30</f>
        <v>-585140</v>
      </c>
      <c r="H30" s="43"/>
      <c r="I30" s="42"/>
      <c r="J30" s="42"/>
      <c r="K30" s="42"/>
      <c r="L30" s="42"/>
    </row>
    <row r="31" spans="1:12" x14ac:dyDescent="0.25">
      <c r="A31" s="10" t="s">
        <v>67</v>
      </c>
      <c r="B31" s="9">
        <v>49350000</v>
      </c>
      <c r="C31" s="9">
        <v>0</v>
      </c>
      <c r="D31" s="9">
        <v>0</v>
      </c>
      <c r="E31" s="9">
        <f>+B31+C31-D31</f>
        <v>49350000</v>
      </c>
      <c r="F31" s="9">
        <v>33761715.599999994</v>
      </c>
      <c r="G31" s="8">
        <f>+E31-F31</f>
        <v>15588284.400000006</v>
      </c>
      <c r="H31" s="43"/>
      <c r="I31" s="42"/>
      <c r="J31" s="42"/>
      <c r="K31" s="42"/>
      <c r="L31" s="42"/>
    </row>
    <row r="32" spans="1:12" x14ac:dyDescent="0.25">
      <c r="A32" s="10" t="s">
        <v>66</v>
      </c>
      <c r="B32" s="9">
        <v>129900000</v>
      </c>
      <c r="C32" s="9">
        <v>0</v>
      </c>
      <c r="D32" s="9">
        <v>0</v>
      </c>
      <c r="E32" s="9">
        <f>+B32+C32-D32</f>
        <v>129900000</v>
      </c>
      <c r="F32" s="9">
        <v>89943400</v>
      </c>
      <c r="G32" s="8">
        <f>+E32-F32</f>
        <v>39956600</v>
      </c>
      <c r="H32" s="43"/>
      <c r="I32" s="42"/>
      <c r="J32" s="42"/>
      <c r="K32" s="42"/>
      <c r="L32" s="42"/>
    </row>
    <row r="33" spans="1:12" x14ac:dyDescent="0.25">
      <c r="A33" s="10" t="s">
        <v>65</v>
      </c>
      <c r="B33" s="9">
        <v>32300000</v>
      </c>
      <c r="C33" s="9">
        <v>0</v>
      </c>
      <c r="D33" s="9">
        <v>0</v>
      </c>
      <c r="E33" s="9">
        <f>+B33+C33-D33</f>
        <v>32300000</v>
      </c>
      <c r="F33" s="9">
        <v>19583280</v>
      </c>
      <c r="G33" s="8">
        <f>+E33-F33</f>
        <v>12716720</v>
      </c>
      <c r="H33" s="43"/>
      <c r="I33" s="42"/>
      <c r="J33" s="42"/>
      <c r="K33" s="42"/>
      <c r="L33" s="42"/>
    </row>
    <row r="34" spans="1:12" x14ac:dyDescent="0.25">
      <c r="A34" s="10" t="s">
        <v>64</v>
      </c>
      <c r="B34" s="9">
        <v>0</v>
      </c>
      <c r="C34" s="9">
        <v>0</v>
      </c>
      <c r="D34" s="9">
        <v>0</v>
      </c>
      <c r="E34" s="9">
        <f>+B34+C34-D34</f>
        <v>0</v>
      </c>
      <c r="F34" s="9">
        <v>25410</v>
      </c>
      <c r="G34" s="8">
        <f>+E34-F34</f>
        <v>-25410</v>
      </c>
      <c r="H34" s="43"/>
      <c r="I34" s="42"/>
      <c r="J34" s="42"/>
      <c r="K34" s="42"/>
      <c r="L34" s="42"/>
    </row>
    <row r="35" spans="1:12" x14ac:dyDescent="0.25">
      <c r="A35" s="10" t="s">
        <v>63</v>
      </c>
      <c r="B35" s="9">
        <v>0</v>
      </c>
      <c r="C35" s="9">
        <v>1492735</v>
      </c>
      <c r="D35" s="9">
        <v>0</v>
      </c>
      <c r="E35" s="9">
        <f>+B35+C35-D35</f>
        <v>1492735</v>
      </c>
      <c r="F35" s="9">
        <v>2032796</v>
      </c>
      <c r="G35" s="8">
        <f>+E35-F35</f>
        <v>-540061</v>
      </c>
      <c r="H35" s="43"/>
      <c r="I35" s="42"/>
      <c r="J35" s="42"/>
      <c r="K35" s="42"/>
      <c r="L35" s="42"/>
    </row>
    <row r="36" spans="1:12" x14ac:dyDescent="0.25">
      <c r="A36" s="27" t="s">
        <v>62</v>
      </c>
      <c r="B36" s="12">
        <f>SUM(B37:B65)</f>
        <v>5087644900</v>
      </c>
      <c r="C36" s="12">
        <f>SUM(C37:C65)</f>
        <v>6419653.4700000007</v>
      </c>
      <c r="D36" s="12">
        <f>SUM(D37:D63)</f>
        <v>0</v>
      </c>
      <c r="E36" s="12">
        <f>SUM(E37:E65)</f>
        <v>5094064553.4700003</v>
      </c>
      <c r="F36" s="12">
        <f>SUM(F37:F65)</f>
        <v>3699002927.290009</v>
      </c>
      <c r="G36" s="11">
        <f>SUM(G37:G65)</f>
        <v>1395061626.1799908</v>
      </c>
      <c r="H36" s="43"/>
      <c r="I36" s="42"/>
      <c r="J36" s="42"/>
      <c r="K36" s="42"/>
      <c r="L36" s="42"/>
    </row>
    <row r="37" spans="1:12" x14ac:dyDescent="0.25">
      <c r="A37" s="10" t="s">
        <v>61</v>
      </c>
      <c r="B37" s="9">
        <v>51500000</v>
      </c>
      <c r="C37" s="9">
        <v>0</v>
      </c>
      <c r="D37" s="9">
        <v>0</v>
      </c>
      <c r="E37" s="9">
        <f>+B37+C37+D37</f>
        <v>51500000</v>
      </c>
      <c r="F37" s="9">
        <v>30748301</v>
      </c>
      <c r="G37" s="8">
        <f>+E37-F37</f>
        <v>20751699</v>
      </c>
      <c r="H37" s="41"/>
      <c r="I37" s="42"/>
      <c r="J37" s="42"/>
      <c r="K37" s="42"/>
      <c r="L37" s="42"/>
    </row>
    <row r="38" spans="1:12" x14ac:dyDescent="0.25">
      <c r="A38" s="10" t="s">
        <v>60</v>
      </c>
      <c r="B38" s="9">
        <v>25700000</v>
      </c>
      <c r="C38" s="9">
        <v>0</v>
      </c>
      <c r="D38" s="9">
        <v>0</v>
      </c>
      <c r="E38" s="9">
        <f>+B38+C38+D38</f>
        <v>25700000</v>
      </c>
      <c r="F38" s="9">
        <v>17692822.400000002</v>
      </c>
      <c r="G38" s="8">
        <f>+E38-F38</f>
        <v>8007177.5999999978</v>
      </c>
      <c r="H38" s="42"/>
      <c r="I38" s="42"/>
      <c r="J38" s="42"/>
      <c r="K38" s="42"/>
      <c r="L38" s="42"/>
    </row>
    <row r="39" spans="1:12" x14ac:dyDescent="0.25">
      <c r="A39" s="10" t="s">
        <v>59</v>
      </c>
      <c r="B39" s="9">
        <v>187068400</v>
      </c>
      <c r="C39" s="9">
        <v>0</v>
      </c>
      <c r="D39" s="9">
        <v>0</v>
      </c>
      <c r="E39" s="9">
        <f>+B39+C39+D39</f>
        <v>187068400</v>
      </c>
      <c r="F39" s="9">
        <v>84706283.309999838</v>
      </c>
      <c r="G39" s="8">
        <f>+E39-F39</f>
        <v>102362116.69000016</v>
      </c>
      <c r="H39" s="42"/>
      <c r="I39" s="42"/>
      <c r="J39" s="42"/>
      <c r="K39" s="42"/>
      <c r="L39" s="42"/>
    </row>
    <row r="40" spans="1:12" x14ac:dyDescent="0.25">
      <c r="A40" s="10" t="s">
        <v>58</v>
      </c>
      <c r="B40" s="9">
        <v>152825000</v>
      </c>
      <c r="C40" s="9">
        <v>0</v>
      </c>
      <c r="D40" s="9">
        <v>0</v>
      </c>
      <c r="E40" s="9">
        <f>+B40+C40+D40</f>
        <v>152825000</v>
      </c>
      <c r="F40" s="9">
        <v>185798966.53000018</v>
      </c>
      <c r="G40" s="8">
        <f>+E40-F40</f>
        <v>-32973966.53000018</v>
      </c>
      <c r="H40" s="42"/>
      <c r="I40" s="42"/>
      <c r="J40" s="42"/>
      <c r="K40" s="42"/>
      <c r="L40" s="42"/>
    </row>
    <row r="41" spans="1:12" x14ac:dyDescent="0.25">
      <c r="A41" s="10" t="s">
        <v>57</v>
      </c>
      <c r="B41" s="9">
        <v>10000</v>
      </c>
      <c r="C41" s="9">
        <v>0</v>
      </c>
      <c r="D41" s="9">
        <v>0</v>
      </c>
      <c r="E41" s="9">
        <f>+B41+C41+D41</f>
        <v>10000</v>
      </c>
      <c r="F41" s="9">
        <v>0</v>
      </c>
      <c r="G41" s="8">
        <f>+E41-F41</f>
        <v>10000</v>
      </c>
      <c r="H41" s="42"/>
      <c r="I41" s="42"/>
      <c r="J41" s="42"/>
      <c r="K41" s="42"/>
      <c r="L41" s="42"/>
    </row>
    <row r="42" spans="1:12" x14ac:dyDescent="0.25">
      <c r="A42" s="10" t="s">
        <v>56</v>
      </c>
      <c r="B42" s="9">
        <v>1000</v>
      </c>
      <c r="C42" s="9">
        <v>0</v>
      </c>
      <c r="D42" s="9">
        <v>0</v>
      </c>
      <c r="E42" s="9">
        <f>+B42+C42+D42</f>
        <v>1000</v>
      </c>
      <c r="F42" s="9">
        <v>0</v>
      </c>
      <c r="G42" s="8">
        <f>+E42-F42</f>
        <v>1000</v>
      </c>
      <c r="H42" s="42"/>
      <c r="I42" s="42"/>
      <c r="J42" s="42"/>
      <c r="K42" s="42"/>
      <c r="L42" s="42"/>
    </row>
    <row r="43" spans="1:12" x14ac:dyDescent="0.25">
      <c r="A43" s="10" t="s">
        <v>55</v>
      </c>
      <c r="B43" s="9">
        <v>17190600</v>
      </c>
      <c r="C43" s="9">
        <v>0</v>
      </c>
      <c r="D43" s="9">
        <v>0</v>
      </c>
      <c r="E43" s="9">
        <f>+B43+C43+D43</f>
        <v>17190600</v>
      </c>
      <c r="F43" s="9">
        <v>20423180.010000005</v>
      </c>
      <c r="G43" s="8">
        <f>+E43-F43</f>
        <v>-3232580.0100000054</v>
      </c>
      <c r="H43" s="42"/>
      <c r="I43" s="42"/>
      <c r="J43" s="42"/>
      <c r="K43" s="42"/>
      <c r="L43" s="42"/>
    </row>
    <row r="44" spans="1:12" x14ac:dyDescent="0.25">
      <c r="A44" s="10" t="s">
        <v>54</v>
      </c>
      <c r="B44" s="9">
        <v>108300</v>
      </c>
      <c r="C44" s="9">
        <v>0</v>
      </c>
      <c r="D44" s="9">
        <v>0</v>
      </c>
      <c r="E44" s="9">
        <f>+B44+C44+D44</f>
        <v>108300</v>
      </c>
      <c r="F44" s="9">
        <v>51000</v>
      </c>
      <c r="G44" s="8">
        <f>+E44-F44</f>
        <v>57300</v>
      </c>
      <c r="H44" s="42"/>
      <c r="I44" s="55"/>
      <c r="J44" s="42"/>
      <c r="K44" s="42"/>
      <c r="L44" s="42"/>
    </row>
    <row r="45" spans="1:12" x14ac:dyDescent="0.25">
      <c r="A45" s="10" t="s">
        <v>53</v>
      </c>
      <c r="B45" s="9">
        <v>17300000</v>
      </c>
      <c r="C45" s="9">
        <v>0</v>
      </c>
      <c r="D45" s="9">
        <v>0</v>
      </c>
      <c r="E45" s="9">
        <f>+B45+C45+D45</f>
        <v>17300000</v>
      </c>
      <c r="F45" s="9">
        <v>15129299.959999999</v>
      </c>
      <c r="G45" s="8">
        <f>+E45-F45</f>
        <v>2170700.040000001</v>
      </c>
      <c r="H45" s="42"/>
      <c r="I45" s="55"/>
      <c r="J45" s="42"/>
      <c r="K45" s="42"/>
      <c r="L45" s="42"/>
    </row>
    <row r="46" spans="1:12" x14ac:dyDescent="0.25">
      <c r="A46" s="10" t="s">
        <v>52</v>
      </c>
      <c r="B46" s="9">
        <v>0</v>
      </c>
      <c r="C46" s="9">
        <v>0</v>
      </c>
      <c r="D46" s="9">
        <v>0</v>
      </c>
      <c r="E46" s="9">
        <f>+B46+C46+D46</f>
        <v>0</v>
      </c>
      <c r="F46" s="9">
        <v>4459700</v>
      </c>
      <c r="G46" s="8">
        <f>+E46-F46</f>
        <v>-4459700</v>
      </c>
      <c r="H46" s="42"/>
      <c r="I46" s="55"/>
      <c r="J46" s="42"/>
      <c r="K46" s="42"/>
      <c r="L46" s="42"/>
    </row>
    <row r="47" spans="1:12" x14ac:dyDescent="0.25">
      <c r="A47" s="10" t="s">
        <v>51</v>
      </c>
      <c r="B47" s="9">
        <v>40100000</v>
      </c>
      <c r="C47" s="9">
        <v>0</v>
      </c>
      <c r="D47" s="9">
        <v>0</v>
      </c>
      <c r="E47" s="9">
        <f>+B47+C47+D47</f>
        <v>40100000</v>
      </c>
      <c r="F47" s="9">
        <v>32854812.709999997</v>
      </c>
      <c r="G47" s="8">
        <f>+E47-F47</f>
        <v>7245187.2900000028</v>
      </c>
      <c r="H47" s="42"/>
      <c r="I47" s="55"/>
      <c r="J47" s="42"/>
      <c r="K47" s="42"/>
      <c r="L47" s="42"/>
    </row>
    <row r="48" spans="1:12" x14ac:dyDescent="0.25">
      <c r="A48" s="10" t="s">
        <v>50</v>
      </c>
      <c r="B48" s="9">
        <v>157900000</v>
      </c>
      <c r="C48" s="9">
        <v>0</v>
      </c>
      <c r="D48" s="9">
        <v>0</v>
      </c>
      <c r="E48" s="9">
        <f>+B48+C48+D48</f>
        <v>157900000</v>
      </c>
      <c r="F48" s="9">
        <v>89092693.999999911</v>
      </c>
      <c r="G48" s="8">
        <f>+E48-F48</f>
        <v>68807306.000000089</v>
      </c>
      <c r="H48" s="42"/>
      <c r="I48" s="55"/>
      <c r="J48" s="42"/>
      <c r="K48" s="42"/>
      <c r="L48" s="42"/>
    </row>
    <row r="49" spans="1:12" x14ac:dyDescent="0.25">
      <c r="A49" s="10" t="s">
        <v>49</v>
      </c>
      <c r="B49" s="9">
        <v>4460000</v>
      </c>
      <c r="C49" s="9">
        <v>0</v>
      </c>
      <c r="D49" s="9">
        <v>0</v>
      </c>
      <c r="E49" s="9">
        <f>+B49+C49+D49</f>
        <v>4460000</v>
      </c>
      <c r="F49" s="9">
        <v>2424559.9099999974</v>
      </c>
      <c r="G49" s="8">
        <f>+E49-F49</f>
        <v>2035440.0900000026</v>
      </c>
      <c r="H49" s="42"/>
      <c r="I49" s="55"/>
      <c r="J49" s="42"/>
      <c r="K49" s="42"/>
      <c r="L49" s="42"/>
    </row>
    <row r="50" spans="1:12" x14ac:dyDescent="0.25">
      <c r="A50" s="10" t="s">
        <v>48</v>
      </c>
      <c r="B50" s="9">
        <v>39410000</v>
      </c>
      <c r="C50" s="9">
        <v>0</v>
      </c>
      <c r="D50" s="9">
        <v>0</v>
      </c>
      <c r="E50" s="9">
        <f>+B50+C50+D50</f>
        <v>39410000</v>
      </c>
      <c r="F50" s="9">
        <v>30720200</v>
      </c>
      <c r="G50" s="8">
        <f>+E50-F50</f>
        <v>8689800</v>
      </c>
      <c r="H50" s="42"/>
      <c r="I50" s="55"/>
      <c r="J50" s="42"/>
      <c r="K50" s="42"/>
      <c r="L50" s="42"/>
    </row>
    <row r="51" spans="1:12" x14ac:dyDescent="0.25">
      <c r="A51" s="10" t="s">
        <v>47</v>
      </c>
      <c r="B51" s="9">
        <v>140000</v>
      </c>
      <c r="C51" s="9">
        <v>0</v>
      </c>
      <c r="D51" s="9">
        <v>0</v>
      </c>
      <c r="E51" s="9">
        <f>+B51+C51+D51</f>
        <v>140000</v>
      </c>
      <c r="F51" s="9">
        <v>94459.79</v>
      </c>
      <c r="G51" s="8">
        <f>+E51-F51</f>
        <v>45540.210000000006</v>
      </c>
      <c r="H51" s="42"/>
      <c r="I51" s="55"/>
      <c r="J51" s="42"/>
      <c r="K51" s="42"/>
      <c r="L51" s="42"/>
    </row>
    <row r="52" spans="1:12" x14ac:dyDescent="0.25">
      <c r="A52" s="10" t="s">
        <v>46</v>
      </c>
      <c r="B52" s="9">
        <v>744640900</v>
      </c>
      <c r="C52" s="9">
        <v>0</v>
      </c>
      <c r="D52" s="9">
        <v>0</v>
      </c>
      <c r="E52" s="9">
        <f>+B52+C52+D52</f>
        <v>744640900</v>
      </c>
      <c r="F52" s="9">
        <v>91400027.130010158</v>
      </c>
      <c r="G52" s="8">
        <f>+E52-F52</f>
        <v>653240872.86998987</v>
      </c>
      <c r="H52" s="43"/>
      <c r="I52" s="55"/>
      <c r="J52" s="42"/>
      <c r="K52" s="42"/>
      <c r="L52" s="42"/>
    </row>
    <row r="53" spans="1:12" x14ac:dyDescent="0.25">
      <c r="A53" s="10" t="s">
        <v>45</v>
      </c>
      <c r="B53" s="9">
        <v>60000</v>
      </c>
      <c r="C53" s="9">
        <v>0</v>
      </c>
      <c r="D53" s="9">
        <v>0</v>
      </c>
      <c r="E53" s="9">
        <f>+B53+C53+D53</f>
        <v>60000</v>
      </c>
      <c r="F53" s="9">
        <v>225000</v>
      </c>
      <c r="G53" s="8">
        <f>+E53-F53</f>
        <v>-165000</v>
      </c>
      <c r="H53" s="42"/>
      <c r="I53" s="55"/>
      <c r="J53" s="42"/>
      <c r="K53" s="42"/>
      <c r="L53" s="42"/>
    </row>
    <row r="54" spans="1:12" x14ac:dyDescent="0.25">
      <c r="A54" s="10" t="s">
        <v>44</v>
      </c>
      <c r="B54" s="9">
        <v>3566000000</v>
      </c>
      <c r="C54" s="9">
        <v>0</v>
      </c>
      <c r="D54" s="9">
        <v>0</v>
      </c>
      <c r="E54" s="9">
        <f>+B54+C54+D54</f>
        <v>3566000000</v>
      </c>
      <c r="F54" s="9">
        <v>3073215387.2999992</v>
      </c>
      <c r="G54" s="8">
        <f>+E54-F54</f>
        <v>492784612.70000076</v>
      </c>
      <c r="H54" s="42"/>
      <c r="I54" s="55"/>
      <c r="J54" s="42"/>
      <c r="K54" s="42"/>
      <c r="L54" s="42"/>
    </row>
    <row r="55" spans="1:12" x14ac:dyDescent="0.25">
      <c r="A55" s="10" t="s">
        <v>43</v>
      </c>
      <c r="B55" s="9">
        <v>280500</v>
      </c>
      <c r="C55" s="9">
        <v>0</v>
      </c>
      <c r="D55" s="9">
        <v>0</v>
      </c>
      <c r="E55" s="9">
        <f>+B55+C55+D55</f>
        <v>280500</v>
      </c>
      <c r="F55" s="9">
        <v>0</v>
      </c>
      <c r="G55" s="8">
        <f>+E55-F55</f>
        <v>280500</v>
      </c>
      <c r="H55" s="42"/>
      <c r="I55" s="55"/>
      <c r="J55" s="42"/>
      <c r="K55" s="42"/>
      <c r="L55" s="42"/>
    </row>
    <row r="56" spans="1:12" x14ac:dyDescent="0.25">
      <c r="A56" s="10" t="s">
        <v>42</v>
      </c>
      <c r="B56" s="9">
        <v>3060000</v>
      </c>
      <c r="C56" s="9">
        <v>1200000</v>
      </c>
      <c r="D56" s="9">
        <v>0</v>
      </c>
      <c r="E56" s="9">
        <f>+B56+C56+D56</f>
        <v>4260000</v>
      </c>
      <c r="F56" s="9">
        <v>1047288.25</v>
      </c>
      <c r="G56" s="8">
        <f>+E56-F56</f>
        <v>3212711.75</v>
      </c>
      <c r="H56" s="42"/>
      <c r="I56" s="55"/>
      <c r="J56" s="42"/>
      <c r="K56" s="42"/>
      <c r="L56" s="42"/>
    </row>
    <row r="57" spans="1:12" x14ac:dyDescent="0.25">
      <c r="A57" s="10" t="s">
        <v>41</v>
      </c>
      <c r="B57" s="9">
        <v>14450200</v>
      </c>
      <c r="C57" s="9">
        <v>0</v>
      </c>
      <c r="D57" s="9">
        <v>0</v>
      </c>
      <c r="E57" s="9">
        <f>+B57+C57+D57</f>
        <v>14450200</v>
      </c>
      <c r="F57" s="9">
        <v>4362383.96</v>
      </c>
      <c r="G57" s="8">
        <f>+E57-F57</f>
        <v>10087816.039999999</v>
      </c>
      <c r="H57" s="42"/>
      <c r="I57" s="55"/>
      <c r="J57" s="42"/>
      <c r="K57" s="42"/>
      <c r="L57" s="42"/>
    </row>
    <row r="58" spans="1:12" x14ac:dyDescent="0.25">
      <c r="A58" s="10" t="s">
        <v>40</v>
      </c>
      <c r="B58" s="9">
        <v>450000</v>
      </c>
      <c r="C58" s="9">
        <v>0</v>
      </c>
      <c r="D58" s="9">
        <v>0</v>
      </c>
      <c r="E58" s="9">
        <f>+B58+C58+D58</f>
        <v>450000</v>
      </c>
      <c r="F58" s="9">
        <v>1000000</v>
      </c>
      <c r="G58" s="8">
        <f>+E58-F58</f>
        <v>-550000</v>
      </c>
      <c r="H58" s="42"/>
      <c r="I58" s="55"/>
      <c r="J58" s="42"/>
      <c r="K58" s="42"/>
      <c r="L58" s="42"/>
    </row>
    <row r="59" spans="1:12" x14ac:dyDescent="0.25">
      <c r="A59" s="10" t="s">
        <v>39</v>
      </c>
      <c r="B59" s="9">
        <v>4960000</v>
      </c>
      <c r="C59" s="9">
        <v>0</v>
      </c>
      <c r="D59" s="9">
        <v>0</v>
      </c>
      <c r="E59" s="9">
        <f>+B59+C59+D59</f>
        <v>4960000</v>
      </c>
      <c r="F59" s="9">
        <v>121368.33</v>
      </c>
      <c r="G59" s="8">
        <f>+E59-F59</f>
        <v>4838631.67</v>
      </c>
      <c r="H59" s="42"/>
      <c r="I59" s="55"/>
      <c r="J59" s="42"/>
      <c r="K59" s="42"/>
      <c r="L59" s="42"/>
    </row>
    <row r="60" spans="1:12" x14ac:dyDescent="0.25">
      <c r="A60" s="10" t="s">
        <v>38</v>
      </c>
      <c r="B60" s="9">
        <v>35200000</v>
      </c>
      <c r="C60" s="9">
        <v>0</v>
      </c>
      <c r="D60" s="9">
        <v>0</v>
      </c>
      <c r="E60" s="9">
        <f>+B60+C60+D60</f>
        <v>35200000</v>
      </c>
      <c r="F60" s="9">
        <v>2114395.2199999997</v>
      </c>
      <c r="G60" s="8">
        <f>+E60-F60</f>
        <v>33085604.780000001</v>
      </c>
      <c r="H60" s="43"/>
      <c r="I60" s="55"/>
      <c r="J60" s="42"/>
      <c r="K60" s="42"/>
      <c r="L60" s="42"/>
    </row>
    <row r="61" spans="1:12" x14ac:dyDescent="0.25">
      <c r="A61" s="10" t="s">
        <v>37</v>
      </c>
      <c r="B61" s="9">
        <v>3000000</v>
      </c>
      <c r="C61" s="9">
        <v>3000000</v>
      </c>
      <c r="D61" s="9">
        <v>0</v>
      </c>
      <c r="E61" s="9">
        <f>+B61+C61+D61</f>
        <v>6000000</v>
      </c>
      <c r="F61" s="9">
        <v>6000000</v>
      </c>
      <c r="G61" s="8">
        <f>+E61-F61</f>
        <v>0</v>
      </c>
      <c r="H61" s="43"/>
      <c r="I61" s="55"/>
      <c r="J61" s="42"/>
      <c r="K61" s="42"/>
      <c r="L61" s="42"/>
    </row>
    <row r="62" spans="1:12" x14ac:dyDescent="0.25">
      <c r="A62" s="10" t="s">
        <v>36</v>
      </c>
      <c r="B62" s="9">
        <v>18000000</v>
      </c>
      <c r="C62" s="9">
        <v>0</v>
      </c>
      <c r="D62" s="9">
        <v>0</v>
      </c>
      <c r="E62" s="9">
        <f>+B62+C62+D62</f>
        <v>18000000</v>
      </c>
      <c r="F62" s="9">
        <v>0</v>
      </c>
      <c r="G62" s="8">
        <f>+E62-F62</f>
        <v>18000000</v>
      </c>
      <c r="H62" s="43"/>
      <c r="I62" s="55"/>
      <c r="J62" s="42"/>
      <c r="K62" s="42"/>
      <c r="L62" s="42"/>
    </row>
    <row r="63" spans="1:12" x14ac:dyDescent="0.25">
      <c r="A63" s="10" t="s">
        <v>35</v>
      </c>
      <c r="B63" s="9">
        <v>1830000</v>
      </c>
      <c r="C63" s="9">
        <v>0</v>
      </c>
      <c r="D63" s="9">
        <v>0</v>
      </c>
      <c r="E63" s="9">
        <f>+B63+C63+D63</f>
        <v>1830000</v>
      </c>
      <c r="F63" s="9">
        <v>0</v>
      </c>
      <c r="G63" s="8">
        <f>+E63-F63</f>
        <v>1830000</v>
      </c>
      <c r="H63" s="43"/>
      <c r="I63" s="55"/>
      <c r="J63" s="42"/>
      <c r="K63" s="42"/>
      <c r="L63" s="42"/>
    </row>
    <row r="64" spans="1:12" x14ac:dyDescent="0.25">
      <c r="A64" s="10" t="s">
        <v>34</v>
      </c>
      <c r="B64" s="9">
        <v>2000000</v>
      </c>
      <c r="C64" s="9">
        <v>2219653.4700000002</v>
      </c>
      <c r="D64" s="9">
        <v>0</v>
      </c>
      <c r="E64" s="9">
        <f>+B64+C64+D64</f>
        <v>4219653.4700000007</v>
      </c>
      <c r="F64" s="9">
        <v>5298297.4800000004</v>
      </c>
      <c r="G64" s="8">
        <f>+E64-F64</f>
        <v>-1078644.0099999998</v>
      </c>
      <c r="H64" s="43"/>
      <c r="I64" s="55"/>
      <c r="J64" s="42"/>
      <c r="K64" s="42"/>
      <c r="L64" s="42"/>
    </row>
    <row r="65" spans="1:12" x14ac:dyDescent="0.25">
      <c r="A65" s="10" t="s">
        <v>33</v>
      </c>
      <c r="B65" s="9">
        <v>0</v>
      </c>
      <c r="C65" s="9">
        <v>0</v>
      </c>
      <c r="D65" s="9">
        <v>0</v>
      </c>
      <c r="E65" s="9">
        <f>+B65+C65+D65</f>
        <v>0</v>
      </c>
      <c r="F65" s="9">
        <v>22500</v>
      </c>
      <c r="G65" s="8">
        <f>+E65-F65</f>
        <v>-22500</v>
      </c>
      <c r="H65" s="43"/>
      <c r="I65" s="55"/>
      <c r="J65" s="42"/>
      <c r="K65" s="42"/>
      <c r="L65" s="42"/>
    </row>
    <row r="66" spans="1:12" x14ac:dyDescent="0.25">
      <c r="A66" s="21" t="s">
        <v>32</v>
      </c>
      <c r="B66" s="20">
        <f>SUM(B67+B80)</f>
        <v>15720063560</v>
      </c>
      <c r="C66" s="20">
        <f>SUM(C67+C80)</f>
        <v>3478557416.2300005</v>
      </c>
      <c r="D66" s="20">
        <f>SUM(D67+D80)</f>
        <v>0</v>
      </c>
      <c r="E66" s="20">
        <f>SUM(E67+E80)</f>
        <v>19198620976.23</v>
      </c>
      <c r="F66" s="20">
        <f>SUM(F67+F80)</f>
        <v>13010823324.570002</v>
      </c>
      <c r="G66" s="19">
        <f>SUM(G67+G80)</f>
        <v>6187797651.6599979</v>
      </c>
      <c r="H66" s="43"/>
      <c r="I66" s="56"/>
      <c r="J66" s="42"/>
      <c r="K66" s="42"/>
      <c r="L66" s="42"/>
    </row>
    <row r="67" spans="1:12" x14ac:dyDescent="0.25">
      <c r="A67" s="13" t="s">
        <v>31</v>
      </c>
      <c r="B67" s="24">
        <f>SUM(B68:B79)</f>
        <v>15720063560</v>
      </c>
      <c r="C67" s="24">
        <f>SUM(C68:C79)</f>
        <v>3470862416.2300005</v>
      </c>
      <c r="D67" s="24">
        <v>0</v>
      </c>
      <c r="E67" s="24">
        <f>+B67+C67+D67</f>
        <v>19190925976.23</v>
      </c>
      <c r="F67" s="24">
        <f>SUM(F68:F79)</f>
        <v>13003128324.570002</v>
      </c>
      <c r="G67" s="23">
        <f>+E67-F67</f>
        <v>6187797651.6599979</v>
      </c>
      <c r="H67" s="43"/>
      <c r="I67" s="55"/>
      <c r="J67" s="42"/>
      <c r="K67" s="43"/>
      <c r="L67" s="42"/>
    </row>
    <row r="68" spans="1:12" x14ac:dyDescent="0.25">
      <c r="A68" s="26" t="s">
        <v>30</v>
      </c>
      <c r="B68" s="9">
        <v>8563635100</v>
      </c>
      <c r="C68" s="9">
        <v>1917000000</v>
      </c>
      <c r="D68" s="9">
        <v>0</v>
      </c>
      <c r="E68" s="9">
        <f>+B68+C68+D68</f>
        <v>10480635100</v>
      </c>
      <c r="F68" s="9">
        <v>7344302141.9200029</v>
      </c>
      <c r="G68" s="8">
        <f>+E68-F68</f>
        <v>3136332958.0799971</v>
      </c>
      <c r="H68" s="43"/>
      <c r="I68" s="55"/>
      <c r="J68" s="42"/>
      <c r="K68" s="43"/>
      <c r="L68" s="42"/>
    </row>
    <row r="69" spans="1:12" x14ac:dyDescent="0.25">
      <c r="A69" s="26" t="s">
        <v>29</v>
      </c>
      <c r="B69" s="9">
        <v>363988600</v>
      </c>
      <c r="C69" s="9">
        <v>0</v>
      </c>
      <c r="D69" s="9">
        <v>0</v>
      </c>
      <c r="E69" s="9">
        <f>+B69+C69+D69</f>
        <v>363988600</v>
      </c>
      <c r="F69" s="9">
        <v>256917078.72000003</v>
      </c>
      <c r="G69" s="8">
        <f>+E69-F69</f>
        <v>107071521.27999997</v>
      </c>
      <c r="H69" s="43"/>
      <c r="I69" s="55"/>
      <c r="J69" s="42"/>
      <c r="K69" s="43"/>
      <c r="L69" s="42"/>
    </row>
    <row r="70" spans="1:12" x14ac:dyDescent="0.25">
      <c r="A70" s="26" t="s">
        <v>28</v>
      </c>
      <c r="B70" s="9">
        <v>3287147600</v>
      </c>
      <c r="C70" s="9">
        <v>1127600000</v>
      </c>
      <c r="D70" s="9">
        <v>0</v>
      </c>
      <c r="E70" s="9">
        <f>+B70+C70+D70</f>
        <v>4414747600</v>
      </c>
      <c r="F70" s="9">
        <v>2767991872.0099988</v>
      </c>
      <c r="G70" s="8">
        <f>+E70-F70</f>
        <v>1646755727.9900012</v>
      </c>
      <c r="H70" s="43"/>
      <c r="I70" s="55"/>
      <c r="J70" s="42"/>
      <c r="K70" s="43"/>
      <c r="L70" s="42"/>
    </row>
    <row r="71" spans="1:12" x14ac:dyDescent="0.25">
      <c r="A71" s="26" t="s">
        <v>27</v>
      </c>
      <c r="B71" s="9">
        <v>796876900</v>
      </c>
      <c r="C71" s="9">
        <v>0</v>
      </c>
      <c r="D71" s="9">
        <v>0</v>
      </c>
      <c r="E71" s="9">
        <f>+B71+C71+D71</f>
        <v>796876900</v>
      </c>
      <c r="F71" s="9">
        <v>574395519.68999994</v>
      </c>
      <c r="G71" s="8">
        <f>+E71-F71</f>
        <v>222481380.31000006</v>
      </c>
      <c r="H71" s="43"/>
      <c r="I71" s="55"/>
      <c r="J71" s="42"/>
      <c r="K71" s="43"/>
      <c r="L71" s="42"/>
    </row>
    <row r="72" spans="1:12" x14ac:dyDescent="0.25">
      <c r="A72" s="26" t="s">
        <v>26</v>
      </c>
      <c r="B72" s="9">
        <v>0</v>
      </c>
      <c r="C72" s="9">
        <v>195773807.55000001</v>
      </c>
      <c r="D72" s="9">
        <v>0</v>
      </c>
      <c r="E72" s="9">
        <f>+B72+C72+D72</f>
        <v>195773807.55000001</v>
      </c>
      <c r="F72" s="9">
        <v>195773807.54999998</v>
      </c>
      <c r="G72" s="8">
        <f>+E72-F72</f>
        <v>0</v>
      </c>
      <c r="H72" s="43"/>
      <c r="I72" s="55"/>
      <c r="J72" s="42"/>
      <c r="K72" s="43"/>
      <c r="L72" s="42"/>
    </row>
    <row r="73" spans="1:12" x14ac:dyDescent="0.25">
      <c r="A73" s="26" t="s">
        <v>25</v>
      </c>
      <c r="B73" s="9">
        <v>0</v>
      </c>
      <c r="C73" s="9">
        <v>6399321.9000000004</v>
      </c>
      <c r="D73" s="9">
        <v>0</v>
      </c>
      <c r="E73" s="9">
        <f>+B73+C73+D73</f>
        <v>6399321.9000000004</v>
      </c>
      <c r="F73" s="9">
        <v>6399321.8999999994</v>
      </c>
      <c r="G73" s="8">
        <f>+E73-F73</f>
        <v>0</v>
      </c>
      <c r="H73" s="43"/>
      <c r="I73" s="55"/>
      <c r="J73" s="42"/>
      <c r="K73" s="43"/>
      <c r="L73" s="42"/>
    </row>
    <row r="74" spans="1:12" x14ac:dyDescent="0.25">
      <c r="A74" s="26" t="s">
        <v>24</v>
      </c>
      <c r="B74" s="9">
        <v>0</v>
      </c>
      <c r="C74" s="9">
        <v>65922675.849999994</v>
      </c>
      <c r="D74" s="9">
        <v>0</v>
      </c>
      <c r="E74" s="9">
        <f>+B74+C74+D74</f>
        <v>65922675.849999994</v>
      </c>
      <c r="F74" s="9">
        <v>65922675.850000001</v>
      </c>
      <c r="G74" s="8">
        <f>+E74-F74</f>
        <v>0</v>
      </c>
      <c r="H74" s="43"/>
      <c r="I74" s="55"/>
      <c r="J74" s="42"/>
      <c r="K74" s="43"/>
      <c r="L74" s="42"/>
    </row>
    <row r="75" spans="1:12" x14ac:dyDescent="0.25">
      <c r="A75" s="26" t="s">
        <v>23</v>
      </c>
      <c r="B75" s="9">
        <v>0</v>
      </c>
      <c r="C75" s="9">
        <v>16638391.960000001</v>
      </c>
      <c r="D75" s="9">
        <v>0</v>
      </c>
      <c r="E75" s="9">
        <f>+B75+C75+D75</f>
        <v>16638391.960000001</v>
      </c>
      <c r="F75" s="9">
        <v>16638391.960000001</v>
      </c>
      <c r="G75" s="8">
        <f>+E75-F75</f>
        <v>0</v>
      </c>
      <c r="H75" s="43"/>
      <c r="I75" s="55"/>
      <c r="J75" s="42"/>
      <c r="K75" s="43"/>
      <c r="L75" s="42"/>
    </row>
    <row r="76" spans="1:12" x14ac:dyDescent="0.25">
      <c r="A76" s="26" t="s">
        <v>22</v>
      </c>
      <c r="B76" s="9">
        <v>0</v>
      </c>
      <c r="C76" s="9">
        <v>24393631.620000001</v>
      </c>
      <c r="D76" s="9">
        <v>0</v>
      </c>
      <c r="E76" s="9">
        <f>+B76+C76+D76</f>
        <v>24393631.620000001</v>
      </c>
      <c r="F76" s="9">
        <v>24393631.620000001</v>
      </c>
      <c r="G76" s="8">
        <f>+E76-F76</f>
        <v>0</v>
      </c>
      <c r="H76" s="43"/>
      <c r="I76" s="43"/>
      <c r="J76" s="42"/>
      <c r="K76" s="43"/>
      <c r="L76" s="42"/>
    </row>
    <row r="77" spans="1:12" x14ac:dyDescent="0.25">
      <c r="A77" s="26" t="s">
        <v>21</v>
      </c>
      <c r="B77" s="9">
        <v>2705415360</v>
      </c>
      <c r="C77" s="9">
        <v>0</v>
      </c>
      <c r="D77" s="9">
        <v>0</v>
      </c>
      <c r="E77" s="9">
        <f>+B77+C77+D77</f>
        <v>2705415360</v>
      </c>
      <c r="F77" s="9">
        <v>1630259296</v>
      </c>
      <c r="G77" s="8">
        <f>+E77-F77</f>
        <v>1075156064</v>
      </c>
      <c r="H77" s="43"/>
      <c r="I77" s="43"/>
      <c r="J77" s="42"/>
      <c r="K77" s="43"/>
      <c r="L77" s="42"/>
    </row>
    <row r="78" spans="1:12" x14ac:dyDescent="0.25">
      <c r="A78" s="26" t="s">
        <v>20</v>
      </c>
      <c r="B78" s="9">
        <v>3000000</v>
      </c>
      <c r="C78" s="9">
        <v>15648756.609999999</v>
      </c>
      <c r="D78" s="9">
        <v>0</v>
      </c>
      <c r="E78" s="9">
        <f>+B78+C78+D78</f>
        <v>18648756.609999999</v>
      </c>
      <c r="F78" s="9">
        <v>18648756.609999999</v>
      </c>
      <c r="G78" s="8">
        <f>+E78-F78</f>
        <v>0</v>
      </c>
      <c r="H78" s="43"/>
      <c r="I78" s="43"/>
      <c r="J78" s="42"/>
      <c r="K78" s="43"/>
      <c r="L78" s="42"/>
    </row>
    <row r="79" spans="1:12" x14ac:dyDescent="0.25">
      <c r="A79" s="26" t="s">
        <v>19</v>
      </c>
      <c r="B79" s="9">
        <v>0</v>
      </c>
      <c r="C79" s="9">
        <v>101485830.74000001</v>
      </c>
      <c r="D79" s="9">
        <v>0</v>
      </c>
      <c r="E79" s="9">
        <f>+B79+C79+D79</f>
        <v>101485830.74000001</v>
      </c>
      <c r="F79" s="9">
        <v>101485830.74000001</v>
      </c>
      <c r="G79" s="8">
        <f>+E79-F79</f>
        <v>0</v>
      </c>
      <c r="H79" s="43"/>
      <c r="I79" s="43"/>
      <c r="J79" s="42"/>
      <c r="K79" s="43"/>
      <c r="L79" s="42"/>
    </row>
    <row r="80" spans="1:12" x14ac:dyDescent="0.25">
      <c r="A80" s="13" t="s">
        <v>18</v>
      </c>
      <c r="B80" s="24">
        <f>SUM(B81:B81)</f>
        <v>0</v>
      </c>
      <c r="C80" s="24">
        <f>SUM(C81:C81)</f>
        <v>7695000</v>
      </c>
      <c r="D80" s="24">
        <f>SUM(D81:D81)</f>
        <v>0</v>
      </c>
      <c r="E80" s="24">
        <f>SUM(E81:E81)</f>
        <v>7695000</v>
      </c>
      <c r="F80" s="24">
        <f>SUM(F81:F81)</f>
        <v>7695000</v>
      </c>
      <c r="G80" s="23">
        <f>SUM(G81:G81)</f>
        <v>0</v>
      </c>
      <c r="H80" s="43"/>
      <c r="I80" s="42"/>
      <c r="J80" s="42"/>
      <c r="K80" s="43"/>
      <c r="L80" s="42"/>
    </row>
    <row r="81" spans="1:17" x14ac:dyDescent="0.25">
      <c r="A81" s="10" t="s">
        <v>17</v>
      </c>
      <c r="B81" s="9">
        <v>0</v>
      </c>
      <c r="C81" s="9">
        <v>7695000</v>
      </c>
      <c r="D81" s="9">
        <v>0</v>
      </c>
      <c r="E81" s="9">
        <f>+B81+C81+D81</f>
        <v>7695000</v>
      </c>
      <c r="F81" s="9">
        <v>7695000</v>
      </c>
      <c r="G81" s="8">
        <f>+E81-F81</f>
        <v>0</v>
      </c>
      <c r="H81" s="43"/>
      <c r="I81" s="42"/>
      <c r="J81" s="42"/>
      <c r="K81" s="43"/>
      <c r="L81" s="42"/>
    </row>
    <row r="82" spans="1:17" x14ac:dyDescent="0.25">
      <c r="A82" s="21" t="s">
        <v>16</v>
      </c>
      <c r="B82" s="20">
        <f>+B83+B86</f>
        <v>11892948000</v>
      </c>
      <c r="C82" s="20">
        <f>+C83+C86</f>
        <v>5004386509.6999998</v>
      </c>
      <c r="D82" s="20">
        <f>+D83+D86</f>
        <v>0</v>
      </c>
      <c r="E82" s="20">
        <f>+E83+E86</f>
        <v>16897334509.700001</v>
      </c>
      <c r="F82" s="20">
        <f>+F83+F86</f>
        <v>11262270726.830002</v>
      </c>
      <c r="G82" s="19">
        <f>+G83+G86</f>
        <v>5635063782.8699989</v>
      </c>
      <c r="H82" s="41"/>
      <c r="I82" s="43"/>
      <c r="J82" s="41"/>
      <c r="K82" s="53"/>
      <c r="L82" s="42"/>
    </row>
    <row r="83" spans="1:17" x14ac:dyDescent="0.25">
      <c r="A83" s="13" t="s">
        <v>15</v>
      </c>
      <c r="B83" s="25">
        <f>SUM(B84:B84)</f>
        <v>11890948000</v>
      </c>
      <c r="C83" s="25">
        <f>SUM(C84:C85)</f>
        <v>4998918819.6999998</v>
      </c>
      <c r="D83" s="25">
        <f>SUM(D84:D84)</f>
        <v>0</v>
      </c>
      <c r="E83" s="25">
        <f>SUM(E84:E85)</f>
        <v>16889866819.700001</v>
      </c>
      <c r="F83" s="24">
        <f>SUM(F84:F85)</f>
        <v>11254803036.830002</v>
      </c>
      <c r="G83" s="23">
        <f>+E83-F83</f>
        <v>5635063782.8699989</v>
      </c>
      <c r="H83" s="41"/>
      <c r="I83" s="43"/>
      <c r="J83" s="41"/>
      <c r="K83" s="53"/>
      <c r="L83" s="42"/>
    </row>
    <row r="84" spans="1:17" x14ac:dyDescent="0.25">
      <c r="A84" s="10" t="s">
        <v>14</v>
      </c>
      <c r="B84" s="9">
        <v>11890948000</v>
      </c>
      <c r="C84" s="9">
        <v>4678400000</v>
      </c>
      <c r="D84" s="9">
        <v>0</v>
      </c>
      <c r="E84" s="9">
        <f>+B84+C84+D84</f>
        <v>16569348000</v>
      </c>
      <c r="F84" s="9">
        <v>10934284217.130001</v>
      </c>
      <c r="G84" s="8">
        <f>+E84-F84</f>
        <v>5635063782.8699989</v>
      </c>
      <c r="H84" s="41"/>
      <c r="I84" s="43"/>
      <c r="J84" s="41"/>
      <c r="K84" s="53"/>
      <c r="L84" s="42"/>
    </row>
    <row r="85" spans="1:17" x14ac:dyDescent="0.25">
      <c r="A85" s="10" t="s">
        <v>13</v>
      </c>
      <c r="B85" s="9">
        <v>0</v>
      </c>
      <c r="C85" s="9">
        <v>320518819.69999999</v>
      </c>
      <c r="D85" s="9">
        <v>0</v>
      </c>
      <c r="E85" s="9">
        <f>+B85+C85+D85</f>
        <v>320518819.69999999</v>
      </c>
      <c r="F85" s="9">
        <v>320518819.69999999</v>
      </c>
      <c r="G85" s="8">
        <f>+E85-F85</f>
        <v>0</v>
      </c>
      <c r="H85" s="41"/>
      <c r="I85" s="43"/>
      <c r="J85" s="41"/>
      <c r="K85" s="53"/>
      <c r="L85" s="42"/>
    </row>
    <row r="86" spans="1:17" x14ac:dyDescent="0.25">
      <c r="A86" s="13" t="s">
        <v>12</v>
      </c>
      <c r="B86" s="25">
        <f>SUM(B87:B87)</f>
        <v>2000000</v>
      </c>
      <c r="C86" s="24">
        <f>SUM(C87:C87)</f>
        <v>5467690</v>
      </c>
      <c r="D86" s="24">
        <f>SUM(D87:D87)</f>
        <v>0</v>
      </c>
      <c r="E86" s="24">
        <f>+B86+C86+D86</f>
        <v>7467690</v>
      </c>
      <c r="F86" s="24">
        <f>SUM(F87:F87)</f>
        <v>7467690</v>
      </c>
      <c r="G86" s="23">
        <f>+E86-F86</f>
        <v>0</v>
      </c>
      <c r="H86" s="41"/>
      <c r="I86" s="43"/>
      <c r="J86" s="41"/>
      <c r="K86" s="53"/>
      <c r="L86" s="42"/>
    </row>
    <row r="87" spans="1:17" x14ac:dyDescent="0.25">
      <c r="A87" s="10" t="s">
        <v>11</v>
      </c>
      <c r="B87" s="9">
        <v>2000000</v>
      </c>
      <c r="C87" s="9">
        <v>5467690</v>
      </c>
      <c r="D87" s="9">
        <v>0</v>
      </c>
      <c r="E87" s="9">
        <f>+B87+C87+D87</f>
        <v>7467690</v>
      </c>
      <c r="F87" s="9">
        <v>7467690</v>
      </c>
      <c r="G87" s="8">
        <f>+E87-F87</f>
        <v>0</v>
      </c>
      <c r="H87" s="41"/>
      <c r="I87" s="43"/>
      <c r="J87" s="41"/>
      <c r="K87" s="53"/>
      <c r="L87" s="42"/>
    </row>
    <row r="88" spans="1:17" x14ac:dyDescent="0.25">
      <c r="A88" s="21" t="s">
        <v>10</v>
      </c>
      <c r="B88" s="20">
        <f>SUM(B89:B92)</f>
        <v>124148000</v>
      </c>
      <c r="C88" s="20">
        <f>SUM(C89:C92)</f>
        <v>298943288.41000003</v>
      </c>
      <c r="D88" s="20">
        <f>SUM(D89:D92)</f>
        <v>0</v>
      </c>
      <c r="E88" s="20">
        <f>SUM(E89:E92)</f>
        <v>423091288.41000003</v>
      </c>
      <c r="F88" s="20">
        <f>SUM(F89:F92)</f>
        <v>479258136.5</v>
      </c>
      <c r="G88" s="19">
        <f>SUM(G89:G92)</f>
        <v>-56166848.089999974</v>
      </c>
      <c r="H88" s="41"/>
      <c r="I88" s="43"/>
      <c r="J88" s="41"/>
      <c r="K88" s="41"/>
      <c r="L88" s="42"/>
    </row>
    <row r="89" spans="1:17" x14ac:dyDescent="0.25">
      <c r="A89" s="10" t="s">
        <v>9</v>
      </c>
      <c r="B89" s="9">
        <v>40000</v>
      </c>
      <c r="C89" s="9">
        <v>0</v>
      </c>
      <c r="D89" s="9">
        <v>0</v>
      </c>
      <c r="E89" s="9">
        <f>+B89+C89+D89</f>
        <v>40000</v>
      </c>
      <c r="F89" s="9">
        <v>33064.880000000005</v>
      </c>
      <c r="G89" s="8">
        <f>+E89-F89</f>
        <v>6935.1199999999953</v>
      </c>
      <c r="H89" s="43"/>
      <c r="I89" s="42"/>
      <c r="J89" s="42"/>
      <c r="K89" s="43"/>
      <c r="L89" s="42"/>
    </row>
    <row r="90" spans="1:17" x14ac:dyDescent="0.25">
      <c r="A90" s="10" t="s">
        <v>8</v>
      </c>
      <c r="B90" s="9">
        <v>8000</v>
      </c>
      <c r="C90" s="9">
        <v>0</v>
      </c>
      <c r="D90" s="9">
        <v>0</v>
      </c>
      <c r="E90" s="9">
        <f>+B90+C90+D90</f>
        <v>8000</v>
      </c>
      <c r="F90" s="9">
        <v>0</v>
      </c>
      <c r="G90" s="8">
        <f>+E90-F90</f>
        <v>8000</v>
      </c>
      <c r="H90" s="43"/>
      <c r="I90" s="42"/>
      <c r="J90" s="42"/>
      <c r="K90" s="42"/>
      <c r="L90" s="42"/>
    </row>
    <row r="91" spans="1:17" x14ac:dyDescent="0.25">
      <c r="A91" s="10" t="s">
        <v>7</v>
      </c>
      <c r="B91" s="9">
        <v>0</v>
      </c>
      <c r="C91" s="9">
        <v>298943288.41000003</v>
      </c>
      <c r="D91" s="9">
        <v>0</v>
      </c>
      <c r="E91" s="9">
        <f>+B91+C91+D91</f>
        <v>298943288.41000003</v>
      </c>
      <c r="F91" s="22">
        <v>479225071.62</v>
      </c>
      <c r="G91" s="8">
        <f>+E91-F91</f>
        <v>-180281783.20999998</v>
      </c>
      <c r="H91" s="43"/>
      <c r="I91" s="43"/>
      <c r="J91" s="43"/>
      <c r="K91" s="42"/>
      <c r="L91" s="42"/>
    </row>
    <row r="92" spans="1:17" x14ac:dyDescent="0.25">
      <c r="A92" s="10" t="s">
        <v>6</v>
      </c>
      <c r="B92" s="9">
        <v>124100000</v>
      </c>
      <c r="C92" s="9">
        <v>0</v>
      </c>
      <c r="D92" s="9">
        <v>0</v>
      </c>
      <c r="E92" s="9">
        <f>+B92+C92+D92</f>
        <v>124100000</v>
      </c>
      <c r="F92" s="9">
        <v>0</v>
      </c>
      <c r="G92" s="8">
        <f>+E92-F92</f>
        <v>124100000</v>
      </c>
      <c r="H92" s="43"/>
      <c r="I92" s="42"/>
      <c r="J92" s="42"/>
      <c r="K92" s="42"/>
      <c r="L92" s="42"/>
    </row>
    <row r="93" spans="1:17" s="4" customFormat="1" x14ac:dyDescent="0.25">
      <c r="A93" s="21" t="s">
        <v>5</v>
      </c>
      <c r="B93" s="20">
        <f>+B88+B9</f>
        <v>37233506019</v>
      </c>
      <c r="C93" s="20">
        <f>+C88+C9</f>
        <v>8854171078.6300011</v>
      </c>
      <c r="D93" s="20">
        <f>+D88+D9</f>
        <v>0</v>
      </c>
      <c r="E93" s="20">
        <f>+E88+E9</f>
        <v>46087677097.630005</v>
      </c>
      <c r="F93" s="20">
        <f>+F88+F9</f>
        <v>31878849063.930012</v>
      </c>
      <c r="G93" s="19">
        <f>+G88+G9</f>
        <v>14208828033.699989</v>
      </c>
      <c r="H93" s="41"/>
      <c r="I93" s="42"/>
      <c r="J93" s="42"/>
      <c r="K93" s="42"/>
      <c r="L93" s="42"/>
      <c r="M93"/>
      <c r="N93"/>
      <c r="O93"/>
      <c r="P93"/>
      <c r="Q93"/>
    </row>
    <row r="94" spans="1:17" x14ac:dyDescent="0.25">
      <c r="A94" s="18"/>
      <c r="B94" s="17"/>
      <c r="C94" s="15"/>
      <c r="D94" s="15"/>
      <c r="E94" s="16"/>
      <c r="F94" s="15"/>
      <c r="G94" s="14"/>
      <c r="H94" s="57"/>
      <c r="I94" s="42"/>
      <c r="J94" s="42"/>
      <c r="K94" s="42"/>
      <c r="L94" s="42"/>
    </row>
    <row r="95" spans="1:17" x14ac:dyDescent="0.25">
      <c r="A95" s="13" t="s">
        <v>4</v>
      </c>
      <c r="B95" s="12">
        <f>SUM(B96:B98)</f>
        <v>4283861135</v>
      </c>
      <c r="C95" s="12">
        <f>SUM(C96:C98)</f>
        <v>5334702944.3599997</v>
      </c>
      <c r="D95" s="12">
        <f>SUM(D96:D98)</f>
        <v>0</v>
      </c>
      <c r="E95" s="12">
        <f>SUM(E96:E98)</f>
        <v>9618564079.3600006</v>
      </c>
      <c r="F95" s="12">
        <f>SUM(F96:F98)</f>
        <v>9595159471.75</v>
      </c>
      <c r="G95" s="11">
        <f>SUM(G96:G98)</f>
        <v>23404607.610000134</v>
      </c>
      <c r="H95" s="41"/>
      <c r="I95" s="43"/>
      <c r="J95" s="41"/>
      <c r="K95" s="53"/>
      <c r="L95" s="42"/>
    </row>
    <row r="96" spans="1:17" x14ac:dyDescent="0.25">
      <c r="A96" s="10" t="s">
        <v>3</v>
      </c>
      <c r="B96" s="9">
        <v>2021000000</v>
      </c>
      <c r="C96" s="9">
        <v>1422702944.3599999</v>
      </c>
      <c r="D96" s="9">
        <v>0</v>
      </c>
      <c r="E96" s="9">
        <f>B96+C96+D96</f>
        <v>3443702944.3599997</v>
      </c>
      <c r="F96" s="9">
        <v>3420298336.7499995</v>
      </c>
      <c r="G96" s="8">
        <f>+E96-F96</f>
        <v>23404607.610000134</v>
      </c>
      <c r="H96" s="43"/>
      <c r="I96" s="42"/>
      <c r="J96" s="42"/>
      <c r="K96" s="42"/>
      <c r="L96" s="42"/>
    </row>
    <row r="97" spans="1:17" x14ac:dyDescent="0.25">
      <c r="A97" s="10" t="s">
        <v>2</v>
      </c>
      <c r="B97" s="9">
        <v>1982861135</v>
      </c>
      <c r="C97" s="9">
        <v>3912000000</v>
      </c>
      <c r="D97" s="9">
        <v>0</v>
      </c>
      <c r="E97" s="9">
        <f>B97+C97+D97</f>
        <v>5894861135</v>
      </c>
      <c r="F97" s="9">
        <v>5894861135</v>
      </c>
      <c r="G97" s="8">
        <f>+E97-F97</f>
        <v>0</v>
      </c>
      <c r="H97" s="43"/>
      <c r="I97" s="43"/>
      <c r="J97" s="42"/>
      <c r="K97" s="42"/>
      <c r="L97" s="42"/>
    </row>
    <row r="98" spans="1:17" x14ac:dyDescent="0.25">
      <c r="A98" s="10" t="s">
        <v>1</v>
      </c>
      <c r="B98" s="9">
        <v>280000000</v>
      </c>
      <c r="C98" s="9">
        <v>0</v>
      </c>
      <c r="D98" s="9">
        <v>0</v>
      </c>
      <c r="E98" s="9">
        <f>B98+C98+D98</f>
        <v>280000000</v>
      </c>
      <c r="F98" s="9">
        <v>280000000</v>
      </c>
      <c r="G98" s="8">
        <f>+E98-F98</f>
        <v>0</v>
      </c>
      <c r="H98" s="43"/>
      <c r="I98" s="42"/>
      <c r="J98" s="42"/>
      <c r="K98" s="42"/>
      <c r="L98" s="42"/>
    </row>
    <row r="99" spans="1:17" s="4" customFormat="1" ht="15.75" thickBot="1" x14ac:dyDescent="0.3">
      <c r="A99" s="7" t="s">
        <v>0</v>
      </c>
      <c r="B99" s="6">
        <f>B93+B95</f>
        <v>41517367154</v>
      </c>
      <c r="C99" s="6">
        <f>C93+C95</f>
        <v>14188874022.990002</v>
      </c>
      <c r="D99" s="6">
        <f>D93+D95</f>
        <v>0</v>
      </c>
      <c r="E99" s="6">
        <f>E93+E95</f>
        <v>55706241176.990005</v>
      </c>
      <c r="F99" s="6">
        <f>F93+F95</f>
        <v>41474008535.680008</v>
      </c>
      <c r="G99" s="5">
        <f>G93+G95</f>
        <v>14232232641.30999</v>
      </c>
      <c r="H99" s="41"/>
      <c r="I99" s="42"/>
      <c r="J99" s="43"/>
      <c r="K99" s="42"/>
      <c r="L99" s="42"/>
      <c r="M99"/>
      <c r="N99"/>
      <c r="O99"/>
      <c r="P99"/>
      <c r="Q99"/>
    </row>
    <row r="100" spans="1:17" x14ac:dyDescent="0.25">
      <c r="H100" s="42"/>
      <c r="I100" s="42"/>
      <c r="J100" s="42"/>
      <c r="K100" s="42"/>
      <c r="L100" s="42"/>
    </row>
    <row r="101" spans="1:17" x14ac:dyDescent="0.25">
      <c r="A101" s="3"/>
      <c r="B101" s="44"/>
      <c r="C101" s="44"/>
      <c r="D101" s="45"/>
      <c r="E101" s="44"/>
      <c r="F101" s="44"/>
      <c r="G101" s="44"/>
      <c r="H101" s="44"/>
      <c r="I101" s="42"/>
      <c r="J101" s="42"/>
      <c r="K101" s="42"/>
      <c r="L101" s="42"/>
    </row>
    <row r="102" spans="1:17" x14ac:dyDescent="0.25">
      <c r="B102" s="45"/>
      <c r="C102" s="46"/>
      <c r="D102" s="46"/>
      <c r="E102" s="44"/>
      <c r="F102" s="45"/>
      <c r="G102" s="45"/>
      <c r="H102" s="45"/>
      <c r="I102" s="42"/>
      <c r="J102" s="42"/>
      <c r="K102" s="42"/>
      <c r="L102" s="42"/>
    </row>
    <row r="103" spans="1:17" x14ac:dyDescent="0.25">
      <c r="B103" s="44"/>
      <c r="C103" s="44"/>
      <c r="D103" s="44"/>
      <c r="E103" s="44"/>
      <c r="F103" s="44"/>
      <c r="G103" s="44"/>
      <c r="H103" s="44"/>
      <c r="I103" s="42"/>
      <c r="J103" s="42"/>
      <c r="K103" s="42"/>
      <c r="L103" s="42"/>
    </row>
    <row r="104" spans="1:17" ht="18.75" customHeight="1" x14ac:dyDescent="0.3">
      <c r="B104" s="45"/>
      <c r="C104" s="46"/>
      <c r="D104" s="45"/>
      <c r="E104" s="47"/>
      <c r="F104" s="46"/>
      <c r="G104" s="45"/>
      <c r="H104" s="45"/>
      <c r="I104" s="58"/>
      <c r="J104" s="42"/>
      <c r="K104" s="42"/>
      <c r="L104" s="42"/>
    </row>
    <row r="105" spans="1:17" ht="15" customHeight="1" x14ac:dyDescent="0.25">
      <c r="B105" s="45"/>
      <c r="C105" s="45"/>
      <c r="D105" s="45"/>
      <c r="E105" s="45"/>
      <c r="F105" s="46"/>
      <c r="G105" s="45"/>
      <c r="H105" s="45"/>
      <c r="I105" s="58"/>
      <c r="J105" s="42"/>
      <c r="K105" s="42"/>
      <c r="L105" s="42"/>
    </row>
    <row r="106" spans="1:17" ht="15" customHeight="1" x14ac:dyDescent="0.25">
      <c r="B106" s="45"/>
      <c r="C106" s="45"/>
      <c r="D106" s="45"/>
      <c r="E106" s="45"/>
      <c r="F106" s="45"/>
      <c r="G106" s="45"/>
      <c r="H106" s="45"/>
      <c r="I106" s="58"/>
      <c r="J106" s="42"/>
      <c r="K106" s="42"/>
      <c r="L106" s="42"/>
    </row>
    <row r="107" spans="1:17" ht="28.5" x14ac:dyDescent="0.45">
      <c r="B107" s="45"/>
      <c r="C107" s="45"/>
      <c r="D107" s="45"/>
      <c r="E107" s="45"/>
      <c r="F107" s="48"/>
      <c r="G107" s="45"/>
      <c r="H107" s="45"/>
      <c r="I107" s="42"/>
      <c r="J107" s="42"/>
      <c r="K107" s="42"/>
      <c r="L107" s="42"/>
    </row>
    <row r="108" spans="1:17" x14ac:dyDescent="0.25">
      <c r="B108" s="45"/>
      <c r="C108" s="45"/>
      <c r="D108" s="45"/>
      <c r="E108" s="45"/>
      <c r="F108" s="45"/>
      <c r="G108" s="45"/>
      <c r="H108" s="45"/>
    </row>
    <row r="109" spans="1:17" x14ac:dyDescent="0.25">
      <c r="B109" s="45"/>
      <c r="C109" s="45"/>
      <c r="D109" s="45"/>
      <c r="E109" s="45"/>
      <c r="F109" s="45"/>
      <c r="G109" s="45"/>
      <c r="H109" s="45"/>
    </row>
  </sheetData>
  <mergeCells count="7">
    <mergeCell ref="A4:G4"/>
    <mergeCell ref="G6:G8"/>
    <mergeCell ref="C6:D7"/>
    <mergeCell ref="B6:B8"/>
    <mergeCell ref="A6:A8"/>
    <mergeCell ref="E6:E8"/>
    <mergeCell ref="F6:F8"/>
  </mergeCells>
  <pageMargins left="0.70866141732283472" right="0.70866141732283472" top="0.19685039370078741" bottom="0.19685039370078741" header="0.31496062992125984" footer="0.31496062992125984"/>
  <pageSetup paperSize="9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ACUM </vt:lpstr>
      <vt:lpstr>'ACUM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 Ruiz</dc:creator>
  <cp:lastModifiedBy>Jimena Ruiz</cp:lastModifiedBy>
  <dcterms:created xsi:type="dcterms:W3CDTF">2025-02-26T12:39:51Z</dcterms:created>
  <dcterms:modified xsi:type="dcterms:W3CDTF">2025-02-26T12:40:32Z</dcterms:modified>
</cp:coreProperties>
</file>