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6-2024\"/>
    </mc:Choice>
  </mc:AlternateContent>
  <xr:revisionPtr revIDLastSave="0" documentId="8_{20FB0490-A477-4B94-A078-F8DAE8CF9032}" xr6:coauthVersionLast="47" xr6:coauthVersionMax="47" xr10:uidLastSave="{00000000-0000-0000-0000-000000000000}"/>
  <bookViews>
    <workbookView xWindow="-120" yWindow="-120" windowWidth="24240" windowHeight="13140" xr2:uid="{771FB058-50C2-4DB5-B6CA-B3BE7A61C6AB}"/>
  </bookViews>
  <sheets>
    <sheet name="ACUM " sheetId="1" r:id="rId1"/>
  </sheets>
  <definedNames>
    <definedName name="_xlnm.Print_Area" localSheetId="0">'ACUM '!$A$1:$G$101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G99" i="1" s="1"/>
  <c r="E98" i="1"/>
  <c r="G98" i="1" s="1"/>
  <c r="E97" i="1"/>
  <c r="G97" i="1" s="1"/>
  <c r="E96" i="1"/>
  <c r="G96" i="1" s="1"/>
  <c r="F95" i="1"/>
  <c r="D95" i="1"/>
  <c r="C95" i="1"/>
  <c r="B95" i="1"/>
  <c r="G92" i="1"/>
  <c r="E92" i="1"/>
  <c r="E91" i="1"/>
  <c r="E88" i="1" s="1"/>
  <c r="E90" i="1"/>
  <c r="G90" i="1" s="1"/>
  <c r="E89" i="1"/>
  <c r="G89" i="1" s="1"/>
  <c r="F88" i="1"/>
  <c r="D88" i="1"/>
  <c r="C88" i="1"/>
  <c r="B88" i="1"/>
  <c r="E87" i="1"/>
  <c r="G87" i="1" s="1"/>
  <c r="F86" i="1"/>
  <c r="D86" i="1"/>
  <c r="C86" i="1"/>
  <c r="C82" i="1" s="1"/>
  <c r="B86" i="1"/>
  <c r="E86" i="1" s="1"/>
  <c r="G86" i="1" s="1"/>
  <c r="E85" i="1"/>
  <c r="G85" i="1" s="1"/>
  <c r="G84" i="1"/>
  <c r="E84" i="1"/>
  <c r="E83" i="1" s="1"/>
  <c r="F83" i="1"/>
  <c r="F82" i="1" s="1"/>
  <c r="D83" i="1"/>
  <c r="C83" i="1"/>
  <c r="B83" i="1"/>
  <c r="D82" i="1"/>
  <c r="E81" i="1"/>
  <c r="E80" i="1" s="1"/>
  <c r="F80" i="1"/>
  <c r="D80" i="1"/>
  <c r="C80" i="1"/>
  <c r="B80" i="1"/>
  <c r="E79" i="1"/>
  <c r="G79" i="1" s="1"/>
  <c r="G78" i="1"/>
  <c r="E78" i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F67" i="1"/>
  <c r="F66" i="1" s="1"/>
  <c r="C67" i="1"/>
  <c r="C66" i="1" s="1"/>
  <c r="B67" i="1"/>
  <c r="B66" i="1" s="1"/>
  <c r="D66" i="1"/>
  <c r="E65" i="1"/>
  <c r="G65" i="1" s="1"/>
  <c r="G64" i="1"/>
  <c r="E64" i="1"/>
  <c r="E63" i="1"/>
  <c r="G63" i="1" s="1"/>
  <c r="G62" i="1"/>
  <c r="E62" i="1"/>
  <c r="G61" i="1"/>
  <c r="E61" i="1"/>
  <c r="E60" i="1"/>
  <c r="G60" i="1" s="1"/>
  <c r="E59" i="1"/>
  <c r="G59" i="1" s="1"/>
  <c r="G58" i="1"/>
  <c r="E58" i="1"/>
  <c r="E57" i="1"/>
  <c r="G57" i="1" s="1"/>
  <c r="G56" i="1"/>
  <c r="E56" i="1"/>
  <c r="G55" i="1"/>
  <c r="E55" i="1"/>
  <c r="E54" i="1"/>
  <c r="G54" i="1" s="1"/>
  <c r="E53" i="1"/>
  <c r="G53" i="1" s="1"/>
  <c r="G52" i="1"/>
  <c r="E52" i="1"/>
  <c r="E51" i="1"/>
  <c r="G51" i="1" s="1"/>
  <c r="G50" i="1"/>
  <c r="E50" i="1"/>
  <c r="G49" i="1"/>
  <c r="E49" i="1"/>
  <c r="E48" i="1"/>
  <c r="G48" i="1" s="1"/>
  <c r="E47" i="1"/>
  <c r="G47" i="1" s="1"/>
  <c r="G46" i="1"/>
  <c r="E46" i="1"/>
  <c r="E45" i="1"/>
  <c r="G45" i="1" s="1"/>
  <c r="G44" i="1"/>
  <c r="E44" i="1"/>
  <c r="G43" i="1"/>
  <c r="E43" i="1"/>
  <c r="E42" i="1"/>
  <c r="G42" i="1" s="1"/>
  <c r="E41" i="1"/>
  <c r="G41" i="1" s="1"/>
  <c r="G40" i="1"/>
  <c r="E40" i="1"/>
  <c r="E39" i="1"/>
  <c r="G39" i="1" s="1"/>
  <c r="G38" i="1"/>
  <c r="E38" i="1"/>
  <c r="G37" i="1"/>
  <c r="E37" i="1"/>
  <c r="F36" i="1"/>
  <c r="D36" i="1"/>
  <c r="C36" i="1"/>
  <c r="C10" i="1" s="1"/>
  <c r="B36" i="1"/>
  <c r="G35" i="1"/>
  <c r="E34" i="1"/>
  <c r="G34" i="1" s="1"/>
  <c r="E33" i="1"/>
  <c r="G33" i="1" s="1"/>
  <c r="E32" i="1"/>
  <c r="G32" i="1" s="1"/>
  <c r="E31" i="1"/>
  <c r="G31" i="1" s="1"/>
  <c r="E30" i="1"/>
  <c r="G30" i="1" s="1"/>
  <c r="G29" i="1"/>
  <c r="E29" i="1"/>
  <c r="E28" i="1"/>
  <c r="G28" i="1" s="1"/>
  <c r="E27" i="1"/>
  <c r="G27" i="1" s="1"/>
  <c r="E26" i="1"/>
  <c r="G26" i="1" s="1"/>
  <c r="E25" i="1"/>
  <c r="G25" i="1" s="1"/>
  <c r="E24" i="1"/>
  <c r="G24" i="1" s="1"/>
  <c r="G23" i="1"/>
  <c r="E23" i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F11" i="1"/>
  <c r="F10" i="1" s="1"/>
  <c r="D11" i="1"/>
  <c r="D10" i="1" s="1"/>
  <c r="D9" i="1" s="1"/>
  <c r="C11" i="1"/>
  <c r="B11" i="1"/>
  <c r="B10" i="1"/>
  <c r="G88" i="1" l="1"/>
  <c r="G36" i="1"/>
  <c r="B9" i="1"/>
  <c r="B93" i="1" s="1"/>
  <c r="B100" i="1" s="1"/>
  <c r="E82" i="1"/>
  <c r="G83" i="1"/>
  <c r="G82" i="1" s="1"/>
  <c r="F9" i="1"/>
  <c r="F93" i="1" s="1"/>
  <c r="F100" i="1" s="1"/>
  <c r="G11" i="1"/>
  <c r="G10" i="1" s="1"/>
  <c r="G95" i="1"/>
  <c r="C9" i="1"/>
  <c r="C93" i="1" s="1"/>
  <c r="C100" i="1" s="1"/>
  <c r="D93" i="1"/>
  <c r="D100" i="1" s="1"/>
  <c r="E36" i="1"/>
  <c r="G81" i="1"/>
  <c r="G80" i="1" s="1"/>
  <c r="B82" i="1"/>
  <c r="E11" i="1"/>
  <c r="G91" i="1"/>
  <c r="E95" i="1"/>
  <c r="E67" i="1"/>
  <c r="G67" i="1" l="1"/>
  <c r="G66" i="1" s="1"/>
  <c r="G9" i="1" s="1"/>
  <c r="G93" i="1" s="1"/>
  <c r="G100" i="1" s="1"/>
  <c r="E66" i="1"/>
  <c r="E10" i="1"/>
  <c r="E9" i="1" l="1"/>
  <c r="E93" i="1" s="1"/>
  <c r="E100" i="1" s="1"/>
</calcChain>
</file>

<file path=xl/sharedStrings.xml><?xml version="1.0" encoding="utf-8"?>
<sst xmlns="http://schemas.openxmlformats.org/spreadsheetml/2006/main" count="100" uniqueCount="100">
  <si>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</si>
  <si>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</si>
  <si>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</si>
  <si>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</si>
  <si>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</si>
  <si>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</si>
  <si>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</si>
  <si>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</si>
  <si>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</si>
  <si>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</si>
  <si>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</si>
  <si>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</si>
  <si>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</si>
  <si>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</si>
  <si>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</si>
  <si>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</si>
  <si>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1.3.2.01.05 - CANASTOS PARA RESIDUOS (E. ANTERIORES)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</si>
  <si>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</si>
  <si>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</si>
  <si>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</si>
  <si>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</si>
  <si>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</si>
  <si>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</si>
  <si>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</si>
  <si>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1.3.2.03.02 - DERECHOS DE CEMENTERIO (E. ANTERIORES)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</si>
  <si>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</si>
  <si>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</si>
  <si>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</si>
  <si>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</si>
  <si>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</si>
  <si>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</si>
  <si>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1.3.2.20.03 - DERECHOS INSPECCION ANTENAS (EJERCICIO C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</si>
  <si>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</si>
  <si>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</si>
  <si>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1.3.2.22.01 - RECUPERO SALUD EJERCICIO CORRIENTE                 </t>
  </si>
  <si>
    <t xml:space="preserve">1.3.2.22.02 - RECUPERO SALUD EJERCICIO NO CORRIENTE.  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</si>
  <si>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</si>
  <si>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</si>
  <si>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</si>
  <si>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</si>
  <si>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</si>
  <si>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1.3.3.02.04 - INTERESES PRESTAMOS EMPRENDIMIENTOS                </t>
  </si>
  <si>
    <t xml:space="preserve">1.3.3.02.05 - INTERESES PRESTAMOS PROGRAMA MUNICIPAL M           </t>
  </si>
  <si>
    <t xml:space="preserve">1.3.3.04.00 - PRODUCIDO DE ACTIVIDADES CULTURALES                </t>
  </si>
  <si>
    <t xml:space="preserve">1.3.3.07.02 - CONTROL DE ANIMALES                                </t>
  </si>
  <si>
    <t xml:space="preserve">1.3.3.07.05 - SERVICIOS ESPECIALES VARIOS                        </t>
  </si>
  <si>
    <t xml:space="preserve">1.3.3.07.06 - ESPACIO ARIZU                     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</si>
  <si>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</si>
  <si>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</si>
  <si>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</si>
  <si>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</si>
  <si>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</si>
  <si>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</si>
  <si>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1.3.3.11.01 - INGRESOS OPERATIVOS I.P.V.                         </t>
  </si>
  <si>
    <t xml:space="preserve">1.3.3.12.01 - RENTAS FINANCIERAS                                 </t>
  </si>
  <si>
    <t xml:space="preserve">1.3.3.12.03 - VENTA DE RESIDUOS                                  </t>
  </si>
  <si>
    <t xml:space="preserve">1.3.3.12.05 - GASTOS RECUPERADOS                                 </t>
  </si>
  <si>
    <t xml:space="preserve">1.3.3.12.06 - REINTEGRO A.R.T.                                   </t>
  </si>
  <si>
    <t xml:space="preserve">1.3.3.12.08 - AUSPICIO EVENTOS CULTURALES DEPORTIVOS Y           </t>
  </si>
  <si>
    <t xml:space="preserve">1.3.3.12.12 - RECUPERO SINIESTRO                                 </t>
  </si>
  <si>
    <t xml:space="preserve">1.3.3.12.13 - FIESTA DE LA CERVEZA                               </t>
  </si>
  <si>
    <t xml:space="preserve">1.3.3.12.14 - CONVENIO BANCO SUPERVIELLE                         </t>
  </si>
  <si>
    <t xml:space="preserve">1.3.3.12.17 - GASTOS RECUPERADOS POR REMATE                      </t>
  </si>
  <si>
    <t xml:space="preserve">1.3.3.12.21 - AUSPICIOS                                          </t>
  </si>
  <si>
    <t xml:space="preserve">1.3.3.12.25 - RECUPERO POR JUICIOS                               </t>
  </si>
  <si>
    <t xml:space="preserve">1.3.3.14.02 - REC. URBANO - ZUÑIGA PABLO DAVID - PROG.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</si>
  <si>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</si>
  <si>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</si>
  <si>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</si>
  <si>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</si>
  <si>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</si>
  <si>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</si>
  <si>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1.1.1.01.06.001 - IMPUESTO SOBRE LOS INGRESOS BRUTOS VENCI       </t>
  </si>
  <si>
    <t xml:space="preserve">1.1.1.01.06.002 - IMPUESTO INMOBILIARIO VENCIDOS                 </t>
  </si>
  <si>
    <t xml:space="preserve">1.1.1.01.06.003 - IMPUESTO A LOS AUTOMOTORES VENCIDOS            </t>
  </si>
  <si>
    <t xml:space="preserve">1.1.1.01.06.004 - IMPUESTO A LOS SELLOS VENCIDOS                 </t>
  </si>
  <si>
    <t xml:space="preserve">1.1.1.01.06.006 - FINANCIAMIENTO EDUCATIVO VENCIDO               </t>
  </si>
  <si>
    <t xml:space="preserve">1.1.1.01.07 - FINANCIAMIENTO EDUCATIVO                           </t>
  </si>
  <si>
    <t xml:space="preserve">1.1.1.01.08 - FONDO DE PROMOCIÓN TURÍSTICA                       </t>
  </si>
  <si>
    <t xml:space="preserve">1.1.1.01.13 - CANON EXTRAORDINARIO PRODUCCIÓN HIDROCAR           </t>
  </si>
  <si>
    <t>OTROS INGRESOS DE JURISDICCION PROVINCIAL</t>
  </si>
  <si>
    <t xml:space="preserve">1.1.3.01.04.005 - CONECTAR LAB (EX INFINITO POR DESCUBRIR)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</si>
  <si>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</si>
  <si>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</si>
  <si>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</si>
  <si>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1.2.1.03 - DISTRIBUCIÓN SECUNDARIA VENCIDA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</si>
  <si>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</si>
  <si>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</si>
  <si>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</si>
  <si>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                 -REEMBOLSO DE OBRAS PÚBLICAS        </t>
  </si>
  <si>
    <t xml:space="preserve">2.3                 -REEMBOLSO DE PRÉSTAMOS         </t>
  </si>
  <si>
    <t xml:space="preserve">2.5                 -TRANSF. DE FONDOS PARA INVERSIÓN PÚBLICA      </t>
  </si>
  <si>
    <t xml:space="preserve">2.6                 -REEMBOLSO DE VIVIENDAS       </t>
  </si>
  <si>
    <t>TOTAL DE RECURSOS</t>
  </si>
  <si>
    <t>FINANCIAMIENTO</t>
  </si>
  <si>
    <t xml:space="preserve">7.1                 -USO DEL CRÉDITO  </t>
  </si>
  <si>
    <t xml:space="preserve"> 7.2                 -APORTES NO REINTEGRABLES      </t>
  </si>
  <si>
    <t>7.4                 -REMANENTES DE EJERCICIOS ANTERIORES</t>
  </si>
  <si>
    <t xml:space="preserve">7.5                 -ADELANTOS A PROVEEDORES Y CONTRATISTAS      </t>
  </si>
  <si>
    <t>TOTAL RECURSOS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</si>
</sst>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Tahoma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4" fontId="1" fillId="0" borderId="5" xfId="0" applyNumberFormat="1" applyFont="1" applyBorder="1"/>
    <xf numFmtId="4" fontId="1" fillId="0" borderId="6" xfId="0" applyNumberFormat="1" applyFont="1" applyBorder="1"/>
    <xf numFmtId="0" fontId="5" fillId="0" borderId="4" xfId="0" applyFont="1" applyBorder="1" applyAlignment="1">
      <alignment vertical="center"/>
    </xf>
    <xf numFmtId="4" fontId="6" fillId="0" borderId="5" xfId="0" applyNumberFormat="1" applyFont="1" applyBorder="1"/>
    <xf numFmtId="4" fontId="6" fillId="0" borderId="6" xfId="0" applyNumberFormat="1" applyFont="1" applyBorder="1"/>
    <xf numFmtId="0" fontId="8" fillId="0" borderId="4" xfId="1" applyFon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4" xfId="1" applyFont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10" fillId="0" borderId="5" xfId="0" applyNumberFormat="1" applyFont="1" applyBorder="1"/>
    <xf numFmtId="0" fontId="0" fillId="2" borderId="0" xfId="0" applyFill="1"/>
    <xf numFmtId="0" fontId="11" fillId="0" borderId="4" xfId="0" applyFont="1" applyBorder="1" applyAlignment="1">
      <alignment vertical="center"/>
    </xf>
    <xf numFmtId="4" fontId="12" fillId="0" borderId="5" xfId="0" applyNumberFormat="1" applyFont="1" applyBorder="1"/>
    <xf numFmtId="4" fontId="1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3" fillId="0" borderId="0" xfId="0" applyFont="1" applyFill="1"/>
    <xf numFmtId="0" fontId="15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0" xfId="1" applyFill="1"/>
    <xf numFmtId="0" fontId="9" fillId="0" borderId="0" xfId="1" applyFont="1" applyFill="1"/>
    <xf numFmtId="2" fontId="9" fillId="0" borderId="0" xfId="1" applyNumberFormat="1" applyFont="1" applyFill="1"/>
    <xf numFmtId="4" fontId="11" fillId="0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71D9AE04-CAA5-4E69-959F-D3EF177FA7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180975</xdr:rowOff>
    </xdr:from>
    <xdr:ext cx="1304657" cy="377985"/>
    <xdr:pic>
      <xdr:nvPicPr>
        <xdr:cNvPr id="2" name="1 Imagen">
          <a:extLst>
            <a:ext uri="{FF2B5EF4-FFF2-40B4-BE49-F238E27FC236}">
              <a16:creationId xmlns:a16="http://schemas.microsoft.com/office/drawing/2014/main" id="{2DAE5F1D-A7CE-4D77-ABB3-F2B5A455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80975"/>
          <a:ext cx="1304657" cy="377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3BE4-4D72-40DF-8E37-29C8D6888CA2}">
  <sheetPr>
    <pageSetUpPr fitToPage="1"/>
  </sheetPr>
  <dimension ref="A1:Q110"/>
  <sheetViews>
    <sheetView tabSelected="1" topLeftCell="A87" workbookViewId="0">
      <selection activeCell="H105" sqref="C105:H105"/>
    </sheetView>
  </sheetViews>
  <sheetFormatPr baseColWidth="10" defaultRowHeight="15" x14ac:dyDescent="0.25"/>
  <cols>
    <col min="1" max="1" width="54.5703125" customWidth="1"/>
    <col min="2" max="2" width="22.42578125" customWidth="1"/>
    <col min="3" max="3" width="18.140625" customWidth="1"/>
    <col min="4" max="4" width="16.5703125" customWidth="1"/>
    <col min="5" max="5" width="21.140625" customWidth="1"/>
    <col min="6" max="6" width="19.140625" customWidth="1"/>
    <col min="7" max="8" width="20.42578125" customWidth="1"/>
    <col min="9" max="9" width="15.28515625" bestFit="1" customWidth="1"/>
    <col min="10" max="10" width="16.42578125" bestFit="1" customWidth="1"/>
    <col min="11" max="11" width="14.28515625" customWidth="1"/>
  </cols>
  <sheetData>
    <row r="1" spans="1:11" x14ac:dyDescent="0.25">
      <c r="F1" s="1"/>
      <c r="H1" s="44"/>
      <c r="I1" s="44"/>
      <c r="J1" s="44"/>
    </row>
    <row r="2" spans="1:11" x14ac:dyDescent="0.25">
      <c r="G2" s="2">
        <v>2024</v>
      </c>
      <c r="H2" s="48"/>
      <c r="I2" s="44"/>
      <c r="J2" s="44"/>
    </row>
    <row r="3" spans="1:11" x14ac:dyDescent="0.25">
      <c r="A3" s="2"/>
      <c r="B3" s="2"/>
      <c r="C3" s="2"/>
      <c r="D3" s="2"/>
      <c r="E3" s="2"/>
      <c r="F3" s="2"/>
      <c r="G3" s="2"/>
      <c r="H3" s="48"/>
      <c r="I3" s="48"/>
      <c r="J3" s="48"/>
    </row>
    <row r="4" spans="1:11" x14ac:dyDescent="0.25">
      <c r="A4" s="3" t="s">
        <v>0</v>
      </c>
      <c r="B4" s="3"/>
      <c r="C4" s="3"/>
      <c r="D4" s="3"/>
      <c r="E4" s="3"/>
      <c r="F4" s="3"/>
      <c r="G4" s="3"/>
      <c r="H4" s="49"/>
      <c r="I4" s="44"/>
      <c r="J4" s="44"/>
    </row>
    <row r="5" spans="1:11" ht="15.75" thickBot="1" x14ac:dyDescent="0.3">
      <c r="A5" s="2"/>
      <c r="C5" s="4"/>
      <c r="D5" s="4"/>
      <c r="E5" s="4"/>
      <c r="F5" s="5"/>
      <c r="H5" s="44"/>
      <c r="I5" s="44"/>
      <c r="J5" s="44"/>
    </row>
    <row r="6" spans="1:11" x14ac:dyDescent="0.25">
      <c r="A6" s="6" t="s">
        <v>1</v>
      </c>
      <c r="B6" s="7" t="s">
        <v>2</v>
      </c>
      <c r="C6" s="7" t="s">
        <v>3</v>
      </c>
      <c r="D6" s="7"/>
      <c r="E6" s="7" t="s">
        <v>4</v>
      </c>
      <c r="F6" s="8" t="s">
        <v>5</v>
      </c>
      <c r="G6" s="9" t="s">
        <v>6</v>
      </c>
      <c r="H6" s="50"/>
      <c r="I6" s="51"/>
      <c r="J6" s="44"/>
    </row>
    <row r="7" spans="1:11" x14ac:dyDescent="0.25">
      <c r="A7" s="10"/>
      <c r="B7" s="11"/>
      <c r="C7" s="11"/>
      <c r="D7" s="11"/>
      <c r="E7" s="11"/>
      <c r="F7" s="12"/>
      <c r="G7" s="13"/>
      <c r="H7" s="50"/>
      <c r="I7" s="51"/>
      <c r="J7" s="44"/>
    </row>
    <row r="8" spans="1:11" x14ac:dyDescent="0.25">
      <c r="A8" s="10"/>
      <c r="B8" s="11"/>
      <c r="C8" s="14" t="s">
        <v>7</v>
      </c>
      <c r="D8" s="14" t="s">
        <v>8</v>
      </c>
      <c r="E8" s="11"/>
      <c r="F8" s="12"/>
      <c r="G8" s="13"/>
      <c r="H8" s="50"/>
      <c r="I8" s="44"/>
      <c r="J8" s="44"/>
    </row>
    <row r="9" spans="1:11" ht="15" customHeight="1" x14ac:dyDescent="0.25">
      <c r="A9" s="15" t="s">
        <v>9</v>
      </c>
      <c r="B9" s="16">
        <f t="shared" ref="B9:G9" si="0">+B10+B66+B82</f>
        <v>37109358019</v>
      </c>
      <c r="C9" s="16">
        <f t="shared" si="0"/>
        <v>4745704726.2300005</v>
      </c>
      <c r="D9" s="16">
        <f t="shared" si="0"/>
        <v>0</v>
      </c>
      <c r="E9" s="16">
        <f t="shared" si="0"/>
        <v>41855062745.230003</v>
      </c>
      <c r="F9" s="16">
        <f t="shared" si="0"/>
        <v>26525437123.980003</v>
      </c>
      <c r="G9" s="17">
        <f t="shared" si="0"/>
        <v>15329625621.250002</v>
      </c>
      <c r="H9" s="43"/>
      <c r="I9" s="44"/>
      <c r="J9" s="43"/>
      <c r="K9" s="18"/>
    </row>
    <row r="10" spans="1:11" x14ac:dyDescent="0.25">
      <c r="A10" s="19" t="s">
        <v>10</v>
      </c>
      <c r="B10" s="20">
        <f t="shared" ref="B10:G10" si="1">+B11+B36</f>
        <v>9496346459</v>
      </c>
      <c r="C10" s="20">
        <f t="shared" si="1"/>
        <v>62177129.289999999</v>
      </c>
      <c r="D10" s="20">
        <f t="shared" si="1"/>
        <v>0</v>
      </c>
      <c r="E10" s="20">
        <f t="shared" si="1"/>
        <v>9558523588.2900009</v>
      </c>
      <c r="F10" s="20">
        <f t="shared" si="1"/>
        <v>6270508943.8499947</v>
      </c>
      <c r="G10" s="21">
        <f t="shared" si="1"/>
        <v>3288014644.4400043</v>
      </c>
      <c r="H10" s="43"/>
      <c r="I10" s="45"/>
      <c r="J10" s="43"/>
    </row>
    <row r="11" spans="1:11" x14ac:dyDescent="0.25">
      <c r="A11" s="22" t="s">
        <v>11</v>
      </c>
      <c r="B11" s="23">
        <f t="shared" ref="B11:G11" si="2">SUM(B12:B35)</f>
        <v>4408701559</v>
      </c>
      <c r="C11" s="23">
        <f t="shared" si="2"/>
        <v>55757475.82</v>
      </c>
      <c r="D11" s="23">
        <f t="shared" si="2"/>
        <v>0</v>
      </c>
      <c r="E11" s="23">
        <f t="shared" si="2"/>
        <v>4464459034.8199997</v>
      </c>
      <c r="F11" s="23">
        <f t="shared" si="2"/>
        <v>2926063853.429996</v>
      </c>
      <c r="G11" s="24">
        <f t="shared" si="2"/>
        <v>1538395181.3900037</v>
      </c>
      <c r="H11" s="45"/>
      <c r="I11" s="44"/>
      <c r="J11" s="44"/>
    </row>
    <row r="12" spans="1:11" x14ac:dyDescent="0.25">
      <c r="A12" s="25" t="s">
        <v>12</v>
      </c>
      <c r="B12" s="26">
        <v>1360500000</v>
      </c>
      <c r="C12" s="26">
        <v>0</v>
      </c>
      <c r="D12" s="26">
        <v>0</v>
      </c>
      <c r="E12" s="26">
        <f t="shared" ref="E12:E25" si="3">+B12+C12+D12</f>
        <v>1360500000</v>
      </c>
      <c r="F12" s="26">
        <v>897620701.31999815</v>
      </c>
      <c r="G12" s="27">
        <f>+E12-F12</f>
        <v>462879298.68000185</v>
      </c>
      <c r="H12" s="52"/>
      <c r="I12" s="52"/>
      <c r="J12" s="52"/>
    </row>
    <row r="13" spans="1:11" x14ac:dyDescent="0.25">
      <c r="A13" s="25" t="s">
        <v>13</v>
      </c>
      <c r="B13" s="26">
        <v>270900000</v>
      </c>
      <c r="C13" s="26">
        <v>0</v>
      </c>
      <c r="D13" s="26">
        <v>0</v>
      </c>
      <c r="E13" s="26">
        <f>+B13+C13+D13</f>
        <v>270900000</v>
      </c>
      <c r="F13" s="26">
        <v>149837533.13000014</v>
      </c>
      <c r="G13" s="27">
        <f t="shared" ref="G13:G35" si="4">+E13-F13</f>
        <v>121062466.86999986</v>
      </c>
      <c r="H13" s="45"/>
      <c r="I13" s="44"/>
      <c r="J13" s="44"/>
    </row>
    <row r="14" spans="1:11" x14ac:dyDescent="0.25">
      <c r="A14" s="25" t="s">
        <v>14</v>
      </c>
      <c r="B14" s="26">
        <v>180500000</v>
      </c>
      <c r="C14" s="26">
        <v>0</v>
      </c>
      <c r="D14" s="26">
        <v>0</v>
      </c>
      <c r="E14" s="26">
        <f t="shared" si="3"/>
        <v>180500000</v>
      </c>
      <c r="F14" s="26">
        <v>131733655.33999977</v>
      </c>
      <c r="G14" s="27">
        <f t="shared" si="4"/>
        <v>48766344.660000235</v>
      </c>
      <c r="H14" s="45"/>
      <c r="I14" s="44"/>
      <c r="J14" s="44"/>
    </row>
    <row r="15" spans="1:11" x14ac:dyDescent="0.25">
      <c r="A15" s="25" t="s">
        <v>15</v>
      </c>
      <c r="B15" s="26">
        <v>710000</v>
      </c>
      <c r="C15" s="26">
        <v>0</v>
      </c>
      <c r="D15" s="26">
        <v>0</v>
      </c>
      <c r="E15" s="26">
        <f t="shared" si="3"/>
        <v>710000</v>
      </c>
      <c r="F15" s="26">
        <v>1084942.9999999993</v>
      </c>
      <c r="G15" s="27">
        <f t="shared" si="4"/>
        <v>-374942.9999999993</v>
      </c>
      <c r="H15" s="45"/>
      <c r="I15" s="44"/>
      <c r="J15" s="44"/>
    </row>
    <row r="16" spans="1:11" x14ac:dyDescent="0.25">
      <c r="A16" s="25" t="s">
        <v>16</v>
      </c>
      <c r="B16" s="26">
        <v>12000</v>
      </c>
      <c r="C16" s="26">
        <v>0</v>
      </c>
      <c r="D16" s="26">
        <v>0</v>
      </c>
      <c r="E16" s="26">
        <f t="shared" si="3"/>
        <v>12000</v>
      </c>
      <c r="F16" s="26">
        <v>-14000</v>
      </c>
      <c r="G16" s="27">
        <f t="shared" si="4"/>
        <v>26000</v>
      </c>
      <c r="H16" s="45"/>
      <c r="I16" s="44"/>
      <c r="J16" s="44"/>
    </row>
    <row r="17" spans="1:10" x14ac:dyDescent="0.25">
      <c r="A17" s="25" t="s">
        <v>17</v>
      </c>
      <c r="B17" s="26">
        <v>900000</v>
      </c>
      <c r="C17" s="26">
        <v>1032267.04</v>
      </c>
      <c r="D17" s="26">
        <v>0</v>
      </c>
      <c r="E17" s="26">
        <f t="shared" si="3"/>
        <v>1932267.04</v>
      </c>
      <c r="F17" s="26">
        <v>2340855.4200000013</v>
      </c>
      <c r="G17" s="27">
        <f t="shared" si="4"/>
        <v>-408588.38000000129</v>
      </c>
      <c r="H17" s="45"/>
      <c r="I17" s="44"/>
      <c r="J17" s="44"/>
    </row>
    <row r="18" spans="1:10" x14ac:dyDescent="0.25">
      <c r="A18" s="25" t="s">
        <v>18</v>
      </c>
      <c r="B18" s="26">
        <v>225500</v>
      </c>
      <c r="C18" s="26">
        <v>0</v>
      </c>
      <c r="D18" s="26">
        <v>0</v>
      </c>
      <c r="E18" s="26">
        <f t="shared" si="3"/>
        <v>225500</v>
      </c>
      <c r="F18" s="26">
        <v>385255.49999999994</v>
      </c>
      <c r="G18" s="27">
        <f t="shared" si="4"/>
        <v>-159755.49999999994</v>
      </c>
      <c r="H18" s="45"/>
      <c r="I18" s="44"/>
      <c r="J18" s="44"/>
    </row>
    <row r="19" spans="1:10" x14ac:dyDescent="0.25">
      <c r="A19" s="25" t="s">
        <v>19</v>
      </c>
      <c r="B19" s="26">
        <v>1530500000</v>
      </c>
      <c r="C19" s="26">
        <v>0</v>
      </c>
      <c r="D19" s="26">
        <v>0</v>
      </c>
      <c r="E19" s="26">
        <f t="shared" si="3"/>
        <v>1530500000</v>
      </c>
      <c r="F19" s="26">
        <v>920265642.58999872</v>
      </c>
      <c r="G19" s="27">
        <f t="shared" si="4"/>
        <v>610234357.41000128</v>
      </c>
      <c r="H19" s="45"/>
      <c r="I19" s="44"/>
      <c r="J19" s="44"/>
    </row>
    <row r="20" spans="1:10" x14ac:dyDescent="0.25">
      <c r="A20" s="25" t="s">
        <v>20</v>
      </c>
      <c r="B20" s="26">
        <v>251210000</v>
      </c>
      <c r="C20" s="26">
        <v>0</v>
      </c>
      <c r="D20" s="26">
        <v>0</v>
      </c>
      <c r="E20" s="26">
        <f t="shared" si="3"/>
        <v>251210000</v>
      </c>
      <c r="F20" s="26">
        <v>190625246.29000005</v>
      </c>
      <c r="G20" s="27">
        <f t="shared" si="4"/>
        <v>60584753.709999949</v>
      </c>
      <c r="H20" s="45"/>
      <c r="I20" s="44"/>
      <c r="J20" s="44"/>
    </row>
    <row r="21" spans="1:10" x14ac:dyDescent="0.25">
      <c r="A21" s="25" t="s">
        <v>21</v>
      </c>
      <c r="B21" s="26">
        <v>60340000</v>
      </c>
      <c r="C21" s="26">
        <v>0</v>
      </c>
      <c r="D21" s="26">
        <v>0</v>
      </c>
      <c r="E21" s="26">
        <f t="shared" si="3"/>
        <v>60340000</v>
      </c>
      <c r="F21" s="26">
        <v>37055973.43999999</v>
      </c>
      <c r="G21" s="27">
        <f t="shared" si="4"/>
        <v>23284026.56000001</v>
      </c>
      <c r="H21" s="45"/>
      <c r="I21" s="44"/>
      <c r="J21" s="44"/>
    </row>
    <row r="22" spans="1:10" x14ac:dyDescent="0.25">
      <c r="A22" s="25" t="s">
        <v>22</v>
      </c>
      <c r="B22" s="26">
        <v>4120000</v>
      </c>
      <c r="C22" s="26">
        <v>1725208.78</v>
      </c>
      <c r="D22" s="26">
        <v>0</v>
      </c>
      <c r="E22" s="26">
        <f t="shared" si="3"/>
        <v>5845208.7800000003</v>
      </c>
      <c r="F22" s="26">
        <v>6577286.8700000057</v>
      </c>
      <c r="G22" s="27">
        <f t="shared" si="4"/>
        <v>-732078.09000000544</v>
      </c>
      <c r="H22" s="45"/>
      <c r="I22" s="44"/>
      <c r="J22" s="44"/>
    </row>
    <row r="23" spans="1:10" x14ac:dyDescent="0.25">
      <c r="A23" s="25" t="s">
        <v>23</v>
      </c>
      <c r="B23" s="26">
        <v>46160000</v>
      </c>
      <c r="C23" s="26">
        <v>0</v>
      </c>
      <c r="D23" s="26">
        <v>0</v>
      </c>
      <c r="E23" s="26">
        <f t="shared" si="3"/>
        <v>46160000</v>
      </c>
      <c r="F23" s="26">
        <v>20454284.450000018</v>
      </c>
      <c r="G23" s="27">
        <f t="shared" si="4"/>
        <v>25705715.549999982</v>
      </c>
      <c r="H23" s="45"/>
      <c r="I23" s="44"/>
      <c r="J23" s="44"/>
    </row>
    <row r="24" spans="1:10" x14ac:dyDescent="0.25">
      <c r="A24" s="25" t="s">
        <v>24</v>
      </c>
      <c r="B24" s="26">
        <v>72000</v>
      </c>
      <c r="C24" s="26">
        <v>0</v>
      </c>
      <c r="D24" s="26">
        <v>0</v>
      </c>
      <c r="E24" s="26">
        <f t="shared" si="3"/>
        <v>72000</v>
      </c>
      <c r="F24" s="26">
        <v>0</v>
      </c>
      <c r="G24" s="27">
        <f t="shared" si="4"/>
        <v>72000</v>
      </c>
      <c r="H24" s="45"/>
      <c r="I24" s="44"/>
      <c r="J24" s="44"/>
    </row>
    <row r="25" spans="1:10" x14ac:dyDescent="0.25">
      <c r="A25" s="25" t="s">
        <v>25</v>
      </c>
      <c r="B25" s="26">
        <v>174000000</v>
      </c>
      <c r="C25" s="26">
        <v>53000000</v>
      </c>
      <c r="D25" s="26">
        <v>0</v>
      </c>
      <c r="E25" s="26">
        <f t="shared" si="3"/>
        <v>227000000</v>
      </c>
      <c r="F25" s="26">
        <v>236523143.69999999</v>
      </c>
      <c r="G25" s="27">
        <f t="shared" si="4"/>
        <v>-9523143.6999999881</v>
      </c>
      <c r="H25" s="45"/>
      <c r="I25" s="44"/>
      <c r="J25" s="44"/>
    </row>
    <row r="26" spans="1:10" x14ac:dyDescent="0.25">
      <c r="A26" s="25" t="s">
        <v>26</v>
      </c>
      <c r="B26" s="26">
        <v>141600000</v>
      </c>
      <c r="C26" s="28">
        <v>0</v>
      </c>
      <c r="D26" s="26">
        <v>0</v>
      </c>
      <c r="E26" s="26">
        <f>+B26+C26-D26</f>
        <v>141600000</v>
      </c>
      <c r="F26" s="26">
        <v>109307369.75999992</v>
      </c>
      <c r="G26" s="27">
        <f t="shared" si="4"/>
        <v>32292630.240000084</v>
      </c>
      <c r="H26" s="45"/>
      <c r="I26" s="44"/>
      <c r="J26" s="44"/>
    </row>
    <row r="27" spans="1:10" x14ac:dyDescent="0.25">
      <c r="A27" s="25" t="s">
        <v>27</v>
      </c>
      <c r="B27" s="26">
        <v>22550000</v>
      </c>
      <c r="C27" s="26">
        <v>0</v>
      </c>
      <c r="D27" s="26">
        <v>0</v>
      </c>
      <c r="E27" s="26">
        <f t="shared" ref="E27:E34" si="5">+B27+C27-D27</f>
        <v>22550000</v>
      </c>
      <c r="F27" s="26">
        <v>15408028.039999999</v>
      </c>
      <c r="G27" s="27">
        <f t="shared" si="4"/>
        <v>7141971.9600000009</v>
      </c>
      <c r="H27" s="45"/>
      <c r="I27" s="44"/>
      <c r="J27" s="44"/>
    </row>
    <row r="28" spans="1:10" x14ac:dyDescent="0.25">
      <c r="A28" s="25" t="s">
        <v>28</v>
      </c>
      <c r="B28" s="26">
        <v>11052059</v>
      </c>
      <c r="C28" s="26">
        <v>0</v>
      </c>
      <c r="D28" s="26">
        <v>0</v>
      </c>
      <c r="E28" s="26">
        <f t="shared" si="5"/>
        <v>11052059</v>
      </c>
      <c r="F28" s="26">
        <v>7346137.0700000003</v>
      </c>
      <c r="G28" s="27">
        <f t="shared" si="4"/>
        <v>3705921.9299999997</v>
      </c>
      <c r="H28" s="45"/>
      <c r="I28" s="44"/>
      <c r="J28" s="44"/>
    </row>
    <row r="29" spans="1:10" x14ac:dyDescent="0.25">
      <c r="A29" s="25" t="s">
        <v>29</v>
      </c>
      <c r="B29" s="26">
        <v>141100000</v>
      </c>
      <c r="C29" s="26">
        <v>0</v>
      </c>
      <c r="D29" s="26">
        <v>0</v>
      </c>
      <c r="E29" s="26">
        <f t="shared" si="5"/>
        <v>141100000</v>
      </c>
      <c r="F29" s="26">
        <v>72788416.909999713</v>
      </c>
      <c r="G29" s="27">
        <f t="shared" si="4"/>
        <v>68311583.090000287</v>
      </c>
      <c r="H29" s="45"/>
      <c r="I29" s="44"/>
      <c r="J29" s="44"/>
    </row>
    <row r="30" spans="1:10" x14ac:dyDescent="0.25">
      <c r="A30" s="25" t="s">
        <v>30</v>
      </c>
      <c r="B30" s="26">
        <v>700000</v>
      </c>
      <c r="C30" s="26">
        <v>0</v>
      </c>
      <c r="D30" s="26">
        <v>0</v>
      </c>
      <c r="E30" s="26">
        <f t="shared" si="5"/>
        <v>700000</v>
      </c>
      <c r="F30" s="26">
        <v>1096740</v>
      </c>
      <c r="G30" s="27">
        <f t="shared" si="4"/>
        <v>-396740</v>
      </c>
      <c r="H30" s="45"/>
      <c r="I30" s="44"/>
      <c r="J30" s="44"/>
    </row>
    <row r="31" spans="1:10" x14ac:dyDescent="0.25">
      <c r="A31" s="25" t="s">
        <v>31</v>
      </c>
      <c r="B31" s="26">
        <v>49350000</v>
      </c>
      <c r="C31" s="26">
        <v>0</v>
      </c>
      <c r="D31" s="26">
        <v>0</v>
      </c>
      <c r="E31" s="26">
        <f t="shared" si="5"/>
        <v>49350000</v>
      </c>
      <c r="F31" s="26">
        <v>33761715.600000001</v>
      </c>
      <c r="G31" s="27">
        <f t="shared" si="4"/>
        <v>15588284.399999999</v>
      </c>
      <c r="H31" s="45"/>
      <c r="I31" s="44"/>
      <c r="J31" s="44"/>
    </row>
    <row r="32" spans="1:10" x14ac:dyDescent="0.25">
      <c r="A32" s="25" t="s">
        <v>32</v>
      </c>
      <c r="B32" s="26">
        <v>129900000</v>
      </c>
      <c r="C32" s="26">
        <v>0</v>
      </c>
      <c r="D32" s="26">
        <v>0</v>
      </c>
      <c r="E32" s="26">
        <f t="shared" si="5"/>
        <v>129900000</v>
      </c>
      <c r="F32" s="26">
        <v>74766700</v>
      </c>
      <c r="G32" s="27">
        <f t="shared" si="4"/>
        <v>55133300</v>
      </c>
      <c r="H32" s="45"/>
      <c r="I32" s="44"/>
      <c r="J32" s="44"/>
    </row>
    <row r="33" spans="1:10" x14ac:dyDescent="0.25">
      <c r="A33" s="25" t="s">
        <v>33</v>
      </c>
      <c r="B33" s="26">
        <v>32300000</v>
      </c>
      <c r="C33" s="26">
        <v>0</v>
      </c>
      <c r="D33" s="26">
        <v>0</v>
      </c>
      <c r="E33" s="26">
        <f t="shared" si="5"/>
        <v>32300000</v>
      </c>
      <c r="F33" s="26">
        <v>15580080</v>
      </c>
      <c r="G33" s="27">
        <f t="shared" si="4"/>
        <v>16719920</v>
      </c>
      <c r="H33" s="45"/>
      <c r="I33" s="44"/>
      <c r="J33" s="44"/>
    </row>
    <row r="34" spans="1:10" x14ac:dyDescent="0.25">
      <c r="A34" s="25" t="s">
        <v>34</v>
      </c>
      <c r="B34" s="26">
        <v>0</v>
      </c>
      <c r="C34" s="26">
        <v>0</v>
      </c>
      <c r="D34" s="26">
        <v>0</v>
      </c>
      <c r="E34" s="26">
        <f t="shared" si="5"/>
        <v>0</v>
      </c>
      <c r="F34" s="26">
        <v>25410</v>
      </c>
      <c r="G34" s="27">
        <f t="shared" si="4"/>
        <v>-25410</v>
      </c>
      <c r="H34" s="45"/>
      <c r="I34" s="44"/>
      <c r="J34" s="44"/>
    </row>
    <row r="35" spans="1:10" x14ac:dyDescent="0.25">
      <c r="A35" s="25" t="s">
        <v>35</v>
      </c>
      <c r="B35" s="26">
        <v>0</v>
      </c>
      <c r="C35" s="26">
        <v>0</v>
      </c>
      <c r="D35" s="26">
        <v>0</v>
      </c>
      <c r="E35" s="26">
        <v>0</v>
      </c>
      <c r="F35" s="26">
        <v>1492735</v>
      </c>
      <c r="G35" s="27">
        <f t="shared" si="4"/>
        <v>-1492735</v>
      </c>
      <c r="H35" s="45"/>
      <c r="I35" s="44"/>
      <c r="J35" s="44"/>
    </row>
    <row r="36" spans="1:10" x14ac:dyDescent="0.25">
      <c r="A36" s="22" t="s">
        <v>36</v>
      </c>
      <c r="B36" s="20">
        <f>SUM(B37:B65)</f>
        <v>5087644900</v>
      </c>
      <c r="C36" s="20">
        <f>SUM(C37:C65)</f>
        <v>6419653.4700000007</v>
      </c>
      <c r="D36" s="20">
        <f t="shared" ref="D36" si="6">SUM(D37:D63)</f>
        <v>0</v>
      </c>
      <c r="E36" s="20">
        <f>SUM(E37:E65)</f>
        <v>5094064553.4700003</v>
      </c>
      <c r="F36" s="20">
        <f>SUM(F37:F65)</f>
        <v>3344445090.4199986</v>
      </c>
      <c r="G36" s="21">
        <f>SUM(G37:G65)</f>
        <v>1749619463.0500009</v>
      </c>
      <c r="H36" s="45"/>
      <c r="I36" s="44"/>
      <c r="J36" s="44"/>
    </row>
    <row r="37" spans="1:10" x14ac:dyDescent="0.25">
      <c r="A37" s="25" t="s">
        <v>37</v>
      </c>
      <c r="B37" s="26">
        <v>51500000</v>
      </c>
      <c r="C37" s="26">
        <v>0</v>
      </c>
      <c r="D37" s="26">
        <v>0</v>
      </c>
      <c r="E37" s="26">
        <f t="shared" ref="E37:E65" si="7">+B37+C37+D37</f>
        <v>51500000</v>
      </c>
      <c r="F37" s="26">
        <v>23949727.70999999</v>
      </c>
      <c r="G37" s="27">
        <f t="shared" ref="G37:G65" si="8">+E37-F37</f>
        <v>27550272.29000001</v>
      </c>
      <c r="H37" s="43"/>
      <c r="I37" s="44"/>
      <c r="J37" s="44"/>
    </row>
    <row r="38" spans="1:10" x14ac:dyDescent="0.25">
      <c r="A38" s="25" t="s">
        <v>38</v>
      </c>
      <c r="B38" s="26">
        <v>25700000</v>
      </c>
      <c r="C38" s="26">
        <v>0</v>
      </c>
      <c r="D38" s="26">
        <v>0</v>
      </c>
      <c r="E38" s="26">
        <f t="shared" si="7"/>
        <v>25700000</v>
      </c>
      <c r="F38" s="26">
        <v>14781016.739999996</v>
      </c>
      <c r="G38" s="27">
        <f t="shared" si="8"/>
        <v>10918983.260000004</v>
      </c>
      <c r="H38" s="44"/>
      <c r="I38" s="44"/>
      <c r="J38" s="44"/>
    </row>
    <row r="39" spans="1:10" x14ac:dyDescent="0.25">
      <c r="A39" s="25" t="s">
        <v>39</v>
      </c>
      <c r="B39" s="26">
        <v>187068400</v>
      </c>
      <c r="C39" s="26">
        <v>0</v>
      </c>
      <c r="D39" s="26">
        <v>0</v>
      </c>
      <c r="E39" s="26">
        <f t="shared" si="7"/>
        <v>187068400</v>
      </c>
      <c r="F39" s="26">
        <v>67180580.009999931</v>
      </c>
      <c r="G39" s="27">
        <f t="shared" si="8"/>
        <v>119887819.99000007</v>
      </c>
      <c r="H39" s="44"/>
      <c r="I39" s="44"/>
      <c r="J39" s="44"/>
    </row>
    <row r="40" spans="1:10" x14ac:dyDescent="0.25">
      <c r="A40" s="25" t="s">
        <v>40</v>
      </c>
      <c r="B40" s="26">
        <v>152825000</v>
      </c>
      <c r="C40" s="26">
        <v>0</v>
      </c>
      <c r="D40" s="26">
        <v>0</v>
      </c>
      <c r="E40" s="26">
        <f t="shared" si="7"/>
        <v>152825000</v>
      </c>
      <c r="F40" s="26">
        <v>131063778.02000007</v>
      </c>
      <c r="G40" s="27">
        <f t="shared" si="8"/>
        <v>21761221.97999993</v>
      </c>
      <c r="H40" s="44"/>
      <c r="I40" s="44"/>
      <c r="J40" s="44"/>
    </row>
    <row r="41" spans="1:10" x14ac:dyDescent="0.25">
      <c r="A41" s="25" t="s">
        <v>41</v>
      </c>
      <c r="B41" s="26">
        <v>10000</v>
      </c>
      <c r="C41" s="26">
        <v>0</v>
      </c>
      <c r="D41" s="26">
        <v>0</v>
      </c>
      <c r="E41" s="26">
        <f t="shared" si="7"/>
        <v>10000</v>
      </c>
      <c r="F41" s="26">
        <v>0</v>
      </c>
      <c r="G41" s="27">
        <f t="shared" si="8"/>
        <v>10000</v>
      </c>
      <c r="H41" s="44"/>
      <c r="I41" s="44"/>
      <c r="J41" s="44"/>
    </row>
    <row r="42" spans="1:10" x14ac:dyDescent="0.25">
      <c r="A42" s="25" t="s">
        <v>42</v>
      </c>
      <c r="B42" s="26">
        <v>1000</v>
      </c>
      <c r="C42" s="26">
        <v>0</v>
      </c>
      <c r="D42" s="26">
        <v>0</v>
      </c>
      <c r="E42" s="26">
        <f t="shared" si="7"/>
        <v>1000</v>
      </c>
      <c r="F42" s="26">
        <v>0</v>
      </c>
      <c r="G42" s="27">
        <f t="shared" si="8"/>
        <v>1000</v>
      </c>
      <c r="H42" s="44"/>
      <c r="I42" s="44"/>
      <c r="J42" s="44"/>
    </row>
    <row r="43" spans="1:10" x14ac:dyDescent="0.25">
      <c r="A43" s="25" t="s">
        <v>43</v>
      </c>
      <c r="B43" s="26">
        <v>17190600</v>
      </c>
      <c r="C43" s="26">
        <v>0</v>
      </c>
      <c r="D43" s="26">
        <v>0</v>
      </c>
      <c r="E43" s="26">
        <f t="shared" si="7"/>
        <v>17190600</v>
      </c>
      <c r="F43" s="26">
        <v>14274762.239999998</v>
      </c>
      <c r="G43" s="27">
        <f t="shared" si="8"/>
        <v>2915837.7600000016</v>
      </c>
      <c r="H43" s="44"/>
      <c r="I43" s="44"/>
      <c r="J43" s="44"/>
    </row>
    <row r="44" spans="1:10" x14ac:dyDescent="0.25">
      <c r="A44" s="25" t="s">
        <v>44</v>
      </c>
      <c r="B44" s="26">
        <v>108300</v>
      </c>
      <c r="C44" s="26">
        <v>0</v>
      </c>
      <c r="D44" s="26">
        <v>0</v>
      </c>
      <c r="E44" s="26">
        <f t="shared" si="7"/>
        <v>108300</v>
      </c>
      <c r="F44" s="26">
        <v>51000</v>
      </c>
      <c r="G44" s="27">
        <f t="shared" si="8"/>
        <v>57300</v>
      </c>
      <c r="H44" s="44"/>
      <c r="I44" s="53"/>
      <c r="J44" s="44"/>
    </row>
    <row r="45" spans="1:10" x14ac:dyDescent="0.25">
      <c r="A45" s="25" t="s">
        <v>45</v>
      </c>
      <c r="B45" s="26">
        <v>17300000</v>
      </c>
      <c r="C45" s="26">
        <v>0</v>
      </c>
      <c r="D45" s="26">
        <v>0</v>
      </c>
      <c r="E45" s="26">
        <f t="shared" si="7"/>
        <v>17300000</v>
      </c>
      <c r="F45" s="26">
        <v>12471299.959999999</v>
      </c>
      <c r="G45" s="27">
        <f t="shared" si="8"/>
        <v>4828700.040000001</v>
      </c>
      <c r="H45" s="44"/>
      <c r="I45" s="53"/>
      <c r="J45" s="44"/>
    </row>
    <row r="46" spans="1:10" x14ac:dyDescent="0.25">
      <c r="A46" s="25" t="s">
        <v>46</v>
      </c>
      <c r="B46" s="26">
        <v>0</v>
      </c>
      <c r="C46" s="26">
        <v>0</v>
      </c>
      <c r="D46" s="26">
        <v>0</v>
      </c>
      <c r="E46" s="26">
        <f t="shared" si="7"/>
        <v>0</v>
      </c>
      <c r="F46" s="26">
        <v>1800000</v>
      </c>
      <c r="G46" s="27">
        <f t="shared" si="8"/>
        <v>-1800000</v>
      </c>
      <c r="H46" s="44"/>
      <c r="I46" s="53"/>
      <c r="J46" s="44"/>
    </row>
    <row r="47" spans="1:10" x14ac:dyDescent="0.25">
      <c r="A47" s="25" t="s">
        <v>47</v>
      </c>
      <c r="B47" s="26">
        <v>40100000</v>
      </c>
      <c r="C47" s="26">
        <v>0</v>
      </c>
      <c r="D47" s="26">
        <v>0</v>
      </c>
      <c r="E47" s="26">
        <f t="shared" si="7"/>
        <v>40100000</v>
      </c>
      <c r="F47" s="26">
        <v>26488387.770000003</v>
      </c>
      <c r="G47" s="27">
        <f t="shared" si="8"/>
        <v>13611612.229999997</v>
      </c>
      <c r="H47" s="44"/>
      <c r="I47" s="53"/>
      <c r="J47" s="44"/>
    </row>
    <row r="48" spans="1:10" x14ac:dyDescent="0.25">
      <c r="A48" s="25" t="s">
        <v>48</v>
      </c>
      <c r="B48" s="26">
        <v>157900000</v>
      </c>
      <c r="C48" s="26">
        <v>0</v>
      </c>
      <c r="D48" s="26">
        <v>0</v>
      </c>
      <c r="E48" s="26">
        <f t="shared" si="7"/>
        <v>157900000</v>
      </c>
      <c r="F48" s="26">
        <v>78732795.699999839</v>
      </c>
      <c r="G48" s="27">
        <f t="shared" si="8"/>
        <v>79167204.300000161</v>
      </c>
      <c r="H48" s="44"/>
      <c r="I48" s="53"/>
      <c r="J48" s="44"/>
    </row>
    <row r="49" spans="1:10" x14ac:dyDescent="0.25">
      <c r="A49" s="25" t="s">
        <v>49</v>
      </c>
      <c r="B49" s="26">
        <v>4460000</v>
      </c>
      <c r="C49" s="26">
        <v>0</v>
      </c>
      <c r="D49" s="26">
        <v>0</v>
      </c>
      <c r="E49" s="26">
        <f t="shared" si="7"/>
        <v>4460000</v>
      </c>
      <c r="F49" s="26">
        <v>2091804.9199999981</v>
      </c>
      <c r="G49" s="27">
        <f t="shared" si="8"/>
        <v>2368195.0800000019</v>
      </c>
      <c r="H49" s="44"/>
      <c r="I49" s="53"/>
      <c r="J49" s="44"/>
    </row>
    <row r="50" spans="1:10" x14ac:dyDescent="0.25">
      <c r="A50" s="25" t="s">
        <v>50</v>
      </c>
      <c r="B50" s="26">
        <v>39410000</v>
      </c>
      <c r="C50" s="26">
        <v>0</v>
      </c>
      <c r="D50" s="26">
        <v>0</v>
      </c>
      <c r="E50" s="26">
        <f t="shared" si="7"/>
        <v>39410000</v>
      </c>
      <c r="F50" s="26">
        <v>24855950</v>
      </c>
      <c r="G50" s="27">
        <f t="shared" si="8"/>
        <v>14554050</v>
      </c>
      <c r="H50" s="44"/>
      <c r="I50" s="53"/>
      <c r="J50" s="44"/>
    </row>
    <row r="51" spans="1:10" x14ac:dyDescent="0.25">
      <c r="A51" s="25" t="s">
        <v>51</v>
      </c>
      <c r="B51" s="26">
        <v>140000</v>
      </c>
      <c r="C51" s="26">
        <v>0</v>
      </c>
      <c r="D51" s="26">
        <v>0</v>
      </c>
      <c r="E51" s="26">
        <f t="shared" si="7"/>
        <v>140000</v>
      </c>
      <c r="F51" s="26">
        <v>82331.570000000007</v>
      </c>
      <c r="G51" s="27">
        <f t="shared" si="8"/>
        <v>57668.429999999993</v>
      </c>
      <c r="H51" s="44"/>
      <c r="I51" s="53"/>
      <c r="J51" s="44"/>
    </row>
    <row r="52" spans="1:10" x14ac:dyDescent="0.25">
      <c r="A52" s="25" t="s">
        <v>52</v>
      </c>
      <c r="B52" s="26">
        <v>744640900</v>
      </c>
      <c r="C52" s="26">
        <v>0</v>
      </c>
      <c r="D52" s="26">
        <v>0</v>
      </c>
      <c r="E52" s="26">
        <f t="shared" si="7"/>
        <v>744640900</v>
      </c>
      <c r="F52" s="26">
        <v>90209854.330000162</v>
      </c>
      <c r="G52" s="27">
        <f t="shared" si="8"/>
        <v>654431045.66999984</v>
      </c>
      <c r="H52" s="44"/>
      <c r="I52" s="53"/>
      <c r="J52" s="44"/>
    </row>
    <row r="53" spans="1:10" x14ac:dyDescent="0.25">
      <c r="A53" s="25" t="s">
        <v>53</v>
      </c>
      <c r="B53" s="26">
        <v>60000</v>
      </c>
      <c r="C53" s="26">
        <v>0</v>
      </c>
      <c r="D53" s="26">
        <v>0</v>
      </c>
      <c r="E53" s="26">
        <f t="shared" si="7"/>
        <v>60000</v>
      </c>
      <c r="F53" s="26">
        <v>225000</v>
      </c>
      <c r="G53" s="27">
        <f t="shared" si="8"/>
        <v>-165000</v>
      </c>
      <c r="H53" s="44"/>
      <c r="I53" s="53"/>
      <c r="J53" s="44"/>
    </row>
    <row r="54" spans="1:10" x14ac:dyDescent="0.25">
      <c r="A54" s="25" t="s">
        <v>54</v>
      </c>
      <c r="B54" s="26">
        <v>3566000000</v>
      </c>
      <c r="C54" s="26">
        <v>0</v>
      </c>
      <c r="D54" s="26">
        <v>0</v>
      </c>
      <c r="E54" s="26">
        <f t="shared" si="7"/>
        <v>3566000000</v>
      </c>
      <c r="F54" s="26">
        <v>2834441114.5099988</v>
      </c>
      <c r="G54" s="27">
        <f t="shared" si="8"/>
        <v>731558885.4900012</v>
      </c>
      <c r="H54" s="44"/>
      <c r="I54" s="53"/>
      <c r="J54" s="44"/>
    </row>
    <row r="55" spans="1:10" x14ac:dyDescent="0.25">
      <c r="A55" s="25" t="s">
        <v>55</v>
      </c>
      <c r="B55" s="26">
        <v>280500</v>
      </c>
      <c r="C55" s="26">
        <v>0</v>
      </c>
      <c r="D55" s="26">
        <v>0</v>
      </c>
      <c r="E55" s="26">
        <f t="shared" si="7"/>
        <v>280500</v>
      </c>
      <c r="F55" s="26">
        <v>0</v>
      </c>
      <c r="G55" s="27">
        <f t="shared" si="8"/>
        <v>280500</v>
      </c>
      <c r="H55" s="44"/>
      <c r="I55" s="53"/>
      <c r="J55" s="44"/>
    </row>
    <row r="56" spans="1:10" x14ac:dyDescent="0.25">
      <c r="A56" s="25" t="s">
        <v>56</v>
      </c>
      <c r="B56" s="26">
        <v>3060000</v>
      </c>
      <c r="C56" s="26">
        <v>1200000</v>
      </c>
      <c r="D56" s="26">
        <v>0</v>
      </c>
      <c r="E56" s="26">
        <f t="shared" si="7"/>
        <v>4260000</v>
      </c>
      <c r="F56" s="26">
        <v>3199311.92</v>
      </c>
      <c r="G56" s="27">
        <f t="shared" si="8"/>
        <v>1060688.08</v>
      </c>
      <c r="H56" s="44"/>
      <c r="I56" s="53"/>
      <c r="J56" s="44"/>
    </row>
    <row r="57" spans="1:10" x14ac:dyDescent="0.25">
      <c r="A57" s="25" t="s">
        <v>57</v>
      </c>
      <c r="B57" s="26">
        <v>14450200</v>
      </c>
      <c r="C57" s="26">
        <v>0</v>
      </c>
      <c r="D57" s="26">
        <v>0</v>
      </c>
      <c r="E57" s="26">
        <f t="shared" si="7"/>
        <v>14450200</v>
      </c>
      <c r="F57" s="26">
        <v>4362383.96</v>
      </c>
      <c r="G57" s="27">
        <f t="shared" si="8"/>
        <v>10087816.039999999</v>
      </c>
      <c r="H57" s="44"/>
      <c r="I57" s="53"/>
      <c r="J57" s="44"/>
    </row>
    <row r="58" spans="1:10" x14ac:dyDescent="0.25">
      <c r="A58" s="25" t="s">
        <v>58</v>
      </c>
      <c r="B58" s="26">
        <v>450000</v>
      </c>
      <c r="C58" s="26">
        <v>0</v>
      </c>
      <c r="D58" s="26">
        <v>0</v>
      </c>
      <c r="E58" s="26">
        <f t="shared" si="7"/>
        <v>450000</v>
      </c>
      <c r="F58" s="26">
        <v>1000000</v>
      </c>
      <c r="G58" s="27">
        <f t="shared" si="8"/>
        <v>-550000</v>
      </c>
      <c r="H58" s="44"/>
      <c r="I58" s="53"/>
      <c r="J58" s="44"/>
    </row>
    <row r="59" spans="1:10" x14ac:dyDescent="0.25">
      <c r="A59" s="25" t="s">
        <v>59</v>
      </c>
      <c r="B59" s="26">
        <v>4960000</v>
      </c>
      <c r="C59" s="26">
        <v>0</v>
      </c>
      <c r="D59" s="26">
        <v>0</v>
      </c>
      <c r="E59" s="26">
        <f t="shared" si="7"/>
        <v>4960000</v>
      </c>
      <c r="F59" s="26">
        <v>121094.98</v>
      </c>
      <c r="G59" s="27">
        <f t="shared" si="8"/>
        <v>4838905.0199999996</v>
      </c>
      <c r="H59" s="44"/>
      <c r="I59" s="53"/>
      <c r="J59" s="44"/>
    </row>
    <row r="60" spans="1:10" x14ac:dyDescent="0.25">
      <c r="A60" s="25" t="s">
        <v>60</v>
      </c>
      <c r="B60" s="26">
        <v>35200000</v>
      </c>
      <c r="C60" s="26">
        <v>0</v>
      </c>
      <c r="D60" s="26">
        <v>0</v>
      </c>
      <c r="E60" s="26">
        <f t="shared" si="7"/>
        <v>35200000</v>
      </c>
      <c r="F60" s="26">
        <v>2114395.2199999997</v>
      </c>
      <c r="G60" s="27">
        <f t="shared" si="8"/>
        <v>33085604.780000001</v>
      </c>
      <c r="H60" s="45"/>
      <c r="I60" s="53"/>
      <c r="J60" s="44"/>
    </row>
    <row r="61" spans="1:10" x14ac:dyDescent="0.25">
      <c r="A61" s="25" t="s">
        <v>61</v>
      </c>
      <c r="B61" s="26">
        <v>3000000</v>
      </c>
      <c r="C61" s="26">
        <v>3000000</v>
      </c>
      <c r="D61" s="26">
        <v>0</v>
      </c>
      <c r="E61" s="26">
        <f t="shared" si="7"/>
        <v>6000000</v>
      </c>
      <c r="F61" s="26">
        <v>6000000</v>
      </c>
      <c r="G61" s="27">
        <f t="shared" si="8"/>
        <v>0</v>
      </c>
      <c r="H61" s="45"/>
      <c r="I61" s="53"/>
      <c r="J61" s="44"/>
    </row>
    <row r="62" spans="1:10" x14ac:dyDescent="0.25">
      <c r="A62" s="25" t="s">
        <v>62</v>
      </c>
      <c r="B62" s="26">
        <v>18000000</v>
      </c>
      <c r="C62" s="26">
        <v>0</v>
      </c>
      <c r="D62" s="26">
        <v>0</v>
      </c>
      <c r="E62" s="26">
        <f t="shared" si="7"/>
        <v>18000000</v>
      </c>
      <c r="F62" s="26">
        <v>0</v>
      </c>
      <c r="G62" s="27">
        <f t="shared" si="8"/>
        <v>18000000</v>
      </c>
      <c r="H62" s="45"/>
      <c r="I62" s="53"/>
      <c r="J62" s="44"/>
    </row>
    <row r="63" spans="1:10" x14ac:dyDescent="0.25">
      <c r="A63" s="25" t="s">
        <v>63</v>
      </c>
      <c r="B63" s="26">
        <v>1830000</v>
      </c>
      <c r="C63" s="26">
        <v>0</v>
      </c>
      <c r="D63" s="26">
        <v>0</v>
      </c>
      <c r="E63" s="26">
        <f t="shared" si="7"/>
        <v>1830000</v>
      </c>
      <c r="F63" s="26">
        <v>0</v>
      </c>
      <c r="G63" s="27">
        <f t="shared" si="8"/>
        <v>1830000</v>
      </c>
      <c r="H63" s="45"/>
      <c r="I63" s="53"/>
      <c r="J63" s="44"/>
    </row>
    <row r="64" spans="1:10" x14ac:dyDescent="0.25">
      <c r="A64" s="25" t="s">
        <v>64</v>
      </c>
      <c r="B64" s="26">
        <v>2000000</v>
      </c>
      <c r="C64" s="26">
        <v>2219653.4700000002</v>
      </c>
      <c r="D64" s="26">
        <v>0</v>
      </c>
      <c r="E64" s="26">
        <f t="shared" si="7"/>
        <v>4219653.4700000007</v>
      </c>
      <c r="F64" s="26">
        <v>4926000.8599999985</v>
      </c>
      <c r="G64" s="27">
        <f t="shared" si="8"/>
        <v>-706347.3899999978</v>
      </c>
      <c r="H64" s="45"/>
      <c r="I64" s="53"/>
      <c r="J64" s="44"/>
    </row>
    <row r="65" spans="1:11" x14ac:dyDescent="0.25">
      <c r="A65" s="25" t="s">
        <v>65</v>
      </c>
      <c r="B65" s="26">
        <v>0</v>
      </c>
      <c r="C65" s="26">
        <v>0</v>
      </c>
      <c r="D65" s="26">
        <v>0</v>
      </c>
      <c r="E65" s="26">
        <f t="shared" si="7"/>
        <v>0</v>
      </c>
      <c r="F65" s="26">
        <v>22500</v>
      </c>
      <c r="G65" s="27">
        <f t="shared" si="8"/>
        <v>-22500</v>
      </c>
      <c r="H65" s="45"/>
      <c r="I65" s="53"/>
      <c r="J65" s="44"/>
    </row>
    <row r="66" spans="1:11" x14ac:dyDescent="0.25">
      <c r="A66" s="15" t="s">
        <v>66</v>
      </c>
      <c r="B66" s="16">
        <f t="shared" ref="B66:G66" si="9">SUM(B67+B80)</f>
        <v>15720063560</v>
      </c>
      <c r="C66" s="16">
        <f t="shared" si="9"/>
        <v>2744808777.2400002</v>
      </c>
      <c r="D66" s="16">
        <f t="shared" si="9"/>
        <v>0</v>
      </c>
      <c r="E66" s="16">
        <f t="shared" si="9"/>
        <v>18464872337.240002</v>
      </c>
      <c r="F66" s="16">
        <f t="shared" si="9"/>
        <v>11016823196.120005</v>
      </c>
      <c r="G66" s="17">
        <f t="shared" si="9"/>
        <v>7448049141.119997</v>
      </c>
      <c r="H66" s="45"/>
      <c r="I66" s="54"/>
      <c r="J66" s="44"/>
    </row>
    <row r="67" spans="1:11" x14ac:dyDescent="0.25">
      <c r="A67" s="19" t="s">
        <v>67</v>
      </c>
      <c r="B67" s="23">
        <f>SUM(B68:B79)</f>
        <v>15720063560</v>
      </c>
      <c r="C67" s="23">
        <f>SUM(C68:C79)</f>
        <v>2737113777.2400002</v>
      </c>
      <c r="D67" s="23">
        <v>0</v>
      </c>
      <c r="E67" s="23">
        <f t="shared" ref="E67:E79" si="10">+B67+C67+D67</f>
        <v>18457177337.240002</v>
      </c>
      <c r="F67" s="23">
        <f>SUM(F68:F79)</f>
        <v>11009128196.120005</v>
      </c>
      <c r="G67" s="24">
        <f>+E67-F67</f>
        <v>7448049141.119997</v>
      </c>
      <c r="H67" s="45"/>
      <c r="I67" s="53"/>
      <c r="J67" s="44"/>
      <c r="K67" s="4"/>
    </row>
    <row r="68" spans="1:11" x14ac:dyDescent="0.25">
      <c r="A68" s="29" t="s">
        <v>68</v>
      </c>
      <c r="B68" s="26">
        <v>8563635100</v>
      </c>
      <c r="C68" s="26">
        <v>1917000000</v>
      </c>
      <c r="D68" s="26">
        <v>0</v>
      </c>
      <c r="E68" s="26">
        <f>+B68+C68+D68</f>
        <v>10480635100</v>
      </c>
      <c r="F68" s="26">
        <v>6260583753.6900015</v>
      </c>
      <c r="G68" s="27">
        <f t="shared" ref="G68:G79" si="11">+E68-F68</f>
        <v>4220051346.3099985</v>
      </c>
      <c r="H68" s="45"/>
      <c r="I68" s="53"/>
      <c r="J68" s="44"/>
      <c r="K68" s="4"/>
    </row>
    <row r="69" spans="1:11" x14ac:dyDescent="0.25">
      <c r="A69" s="29" t="s">
        <v>69</v>
      </c>
      <c r="B69" s="26">
        <v>363988600</v>
      </c>
      <c r="C69" s="26">
        <v>0</v>
      </c>
      <c r="D69" s="26">
        <v>0</v>
      </c>
      <c r="E69" s="26">
        <f>+B69+C69+D69</f>
        <v>363988600</v>
      </c>
      <c r="F69" s="26">
        <v>225363219.80999994</v>
      </c>
      <c r="G69" s="27">
        <f t="shared" si="11"/>
        <v>138625380.19000006</v>
      </c>
      <c r="H69" s="45"/>
      <c r="I69" s="53"/>
      <c r="J69" s="44"/>
      <c r="K69" s="4"/>
    </row>
    <row r="70" spans="1:11" x14ac:dyDescent="0.25">
      <c r="A70" s="29" t="s">
        <v>70</v>
      </c>
      <c r="B70" s="26">
        <v>3287147600</v>
      </c>
      <c r="C70" s="26">
        <v>427600000</v>
      </c>
      <c r="D70" s="26">
        <v>0</v>
      </c>
      <c r="E70" s="26">
        <f>+B70+C70+D70</f>
        <v>3714747600</v>
      </c>
      <c r="F70" s="26">
        <v>2347801192.3200006</v>
      </c>
      <c r="G70" s="27">
        <f t="shared" si="11"/>
        <v>1366946407.6799994</v>
      </c>
      <c r="H70" s="45"/>
      <c r="I70" s="53"/>
      <c r="J70" s="44"/>
      <c r="K70" s="4"/>
    </row>
    <row r="71" spans="1:11" x14ac:dyDescent="0.25">
      <c r="A71" s="29" t="s">
        <v>71</v>
      </c>
      <c r="B71" s="26">
        <v>796876900</v>
      </c>
      <c r="C71" s="26">
        <v>0</v>
      </c>
      <c r="D71" s="26">
        <v>0</v>
      </c>
      <c r="E71" s="26">
        <f t="shared" ref="E71:E75" si="12">+B71+C71+D71</f>
        <v>796876900</v>
      </c>
      <c r="F71" s="26">
        <v>471088977.2700001</v>
      </c>
      <c r="G71" s="27">
        <f t="shared" si="11"/>
        <v>325787922.7299999</v>
      </c>
      <c r="H71" s="45"/>
      <c r="I71" s="53"/>
      <c r="J71" s="44"/>
      <c r="K71" s="4"/>
    </row>
    <row r="72" spans="1:11" x14ac:dyDescent="0.25">
      <c r="A72" s="29" t="s">
        <v>72</v>
      </c>
      <c r="B72" s="26">
        <v>0</v>
      </c>
      <c r="C72" s="26">
        <v>195773807.55000001</v>
      </c>
      <c r="D72" s="26">
        <v>0</v>
      </c>
      <c r="E72" s="26">
        <f t="shared" si="12"/>
        <v>195773807.55000001</v>
      </c>
      <c r="F72" s="26">
        <v>195773807.55000004</v>
      </c>
      <c r="G72" s="27">
        <f t="shared" si="11"/>
        <v>0</v>
      </c>
      <c r="H72" s="45"/>
      <c r="I72" s="53"/>
      <c r="J72" s="44"/>
      <c r="K72" s="4"/>
    </row>
    <row r="73" spans="1:11" x14ac:dyDescent="0.25">
      <c r="A73" s="29" t="s">
        <v>73</v>
      </c>
      <c r="B73" s="26">
        <v>0</v>
      </c>
      <c r="C73" s="26">
        <v>6399321.9000000004</v>
      </c>
      <c r="D73" s="26">
        <v>0</v>
      </c>
      <c r="E73" s="26">
        <f t="shared" si="12"/>
        <v>6399321.9000000004</v>
      </c>
      <c r="F73" s="26">
        <v>6399321.8999999994</v>
      </c>
      <c r="G73" s="27">
        <f t="shared" si="11"/>
        <v>0</v>
      </c>
      <c r="H73" s="45"/>
      <c r="I73" s="53"/>
      <c r="J73" s="44"/>
      <c r="K73" s="4"/>
    </row>
    <row r="74" spans="1:11" x14ac:dyDescent="0.25">
      <c r="A74" s="29" t="s">
        <v>74</v>
      </c>
      <c r="B74" s="26">
        <v>0</v>
      </c>
      <c r="C74" s="26">
        <v>65922675.849999994</v>
      </c>
      <c r="D74" s="26">
        <v>0</v>
      </c>
      <c r="E74" s="26">
        <f t="shared" si="12"/>
        <v>65922675.849999994</v>
      </c>
      <c r="F74" s="26">
        <v>65922675.850000001</v>
      </c>
      <c r="G74" s="27">
        <f t="shared" si="11"/>
        <v>0</v>
      </c>
      <c r="H74" s="45"/>
      <c r="I74" s="53"/>
      <c r="J74" s="44"/>
      <c r="K74" s="4"/>
    </row>
    <row r="75" spans="1:11" x14ac:dyDescent="0.25">
      <c r="A75" s="29" t="s">
        <v>75</v>
      </c>
      <c r="B75" s="26">
        <v>0</v>
      </c>
      <c r="C75" s="26">
        <v>16638391.960000001</v>
      </c>
      <c r="D75" s="26">
        <v>0</v>
      </c>
      <c r="E75" s="26">
        <f t="shared" si="12"/>
        <v>16638391.960000001</v>
      </c>
      <c r="F75" s="26">
        <v>16638391.959999999</v>
      </c>
      <c r="G75" s="27">
        <f t="shared" si="11"/>
        <v>0</v>
      </c>
      <c r="H75" s="45"/>
      <c r="I75" s="53"/>
      <c r="J75" s="44"/>
      <c r="K75" s="4"/>
    </row>
    <row r="76" spans="1:11" x14ac:dyDescent="0.25">
      <c r="A76" s="29" t="s">
        <v>76</v>
      </c>
      <c r="B76" s="26">
        <v>0</v>
      </c>
      <c r="C76" s="26">
        <v>24393631.620000001</v>
      </c>
      <c r="D76" s="26">
        <v>0</v>
      </c>
      <c r="E76" s="26">
        <f>+B76+C76+D76</f>
        <v>24393631.620000001</v>
      </c>
      <c r="F76" s="26">
        <v>24393631.620000001</v>
      </c>
      <c r="G76" s="27">
        <f t="shared" si="11"/>
        <v>0</v>
      </c>
      <c r="H76" s="45"/>
      <c r="I76" s="45"/>
      <c r="J76" s="44"/>
      <c r="K76" s="4"/>
    </row>
    <row r="77" spans="1:11" x14ac:dyDescent="0.25">
      <c r="A77" s="29" t="s">
        <v>77</v>
      </c>
      <c r="B77" s="26">
        <v>2705415360</v>
      </c>
      <c r="C77" s="26">
        <v>0</v>
      </c>
      <c r="D77" s="26">
        <v>0</v>
      </c>
      <c r="E77" s="26">
        <f t="shared" si="10"/>
        <v>2705415360</v>
      </c>
      <c r="F77" s="26">
        <v>1308749285</v>
      </c>
      <c r="G77" s="27">
        <f t="shared" si="11"/>
        <v>1396666075</v>
      </c>
      <c r="H77" s="45"/>
      <c r="I77" s="45"/>
      <c r="J77" s="44"/>
      <c r="K77" s="4"/>
    </row>
    <row r="78" spans="1:11" x14ac:dyDescent="0.25">
      <c r="A78" s="29" t="s">
        <v>78</v>
      </c>
      <c r="B78" s="26">
        <v>3000000</v>
      </c>
      <c r="C78" s="26">
        <v>15648756.609999999</v>
      </c>
      <c r="D78" s="26">
        <v>0</v>
      </c>
      <c r="E78" s="26">
        <f t="shared" si="10"/>
        <v>18648756.609999999</v>
      </c>
      <c r="F78" s="26">
        <v>18648756.609999999</v>
      </c>
      <c r="G78" s="27">
        <f t="shared" si="11"/>
        <v>0</v>
      </c>
      <c r="H78" s="45"/>
      <c r="I78" s="45"/>
      <c r="J78" s="44"/>
      <c r="K78" s="4"/>
    </row>
    <row r="79" spans="1:11" x14ac:dyDescent="0.25">
      <c r="A79" s="29" t="s">
        <v>79</v>
      </c>
      <c r="B79" s="26">
        <v>0</v>
      </c>
      <c r="C79" s="26">
        <v>67737191.75</v>
      </c>
      <c r="D79" s="26">
        <v>0</v>
      </c>
      <c r="E79" s="26">
        <f t="shared" si="10"/>
        <v>67737191.75</v>
      </c>
      <c r="F79" s="26">
        <v>67765182.540000007</v>
      </c>
      <c r="G79" s="27">
        <f t="shared" si="11"/>
        <v>-27990.790000006557</v>
      </c>
      <c r="H79" s="45"/>
      <c r="I79" s="45"/>
      <c r="J79" s="44"/>
      <c r="K79" s="4"/>
    </row>
    <row r="80" spans="1:11" x14ac:dyDescent="0.25">
      <c r="A80" s="19" t="s">
        <v>80</v>
      </c>
      <c r="B80" s="23">
        <f t="shared" ref="B80:G80" si="13">SUM(B81:B81)</f>
        <v>0</v>
      </c>
      <c r="C80" s="23">
        <f t="shared" si="13"/>
        <v>7695000</v>
      </c>
      <c r="D80" s="23">
        <f t="shared" si="13"/>
        <v>0</v>
      </c>
      <c r="E80" s="23">
        <f t="shared" si="13"/>
        <v>7695000</v>
      </c>
      <c r="F80" s="23">
        <f t="shared" si="13"/>
        <v>7695000</v>
      </c>
      <c r="G80" s="24">
        <f t="shared" si="13"/>
        <v>0</v>
      </c>
      <c r="H80" s="45"/>
      <c r="I80" s="44"/>
      <c r="J80" s="44"/>
      <c r="K80" s="4"/>
    </row>
    <row r="81" spans="1:17" x14ac:dyDescent="0.25">
      <c r="A81" s="25" t="s">
        <v>81</v>
      </c>
      <c r="B81" s="26">
        <v>0</v>
      </c>
      <c r="C81" s="26">
        <v>7695000</v>
      </c>
      <c r="D81" s="26">
        <v>0</v>
      </c>
      <c r="E81" s="26">
        <f t="shared" ref="E81" si="14">+B81+C81+D81</f>
        <v>7695000</v>
      </c>
      <c r="F81" s="26">
        <v>7695000</v>
      </c>
      <c r="G81" s="27">
        <f t="shared" ref="G81" si="15">+E81-F81</f>
        <v>0</v>
      </c>
      <c r="H81" s="45"/>
      <c r="I81" s="44"/>
      <c r="J81" s="44"/>
      <c r="K81" s="4"/>
    </row>
    <row r="82" spans="1:17" x14ac:dyDescent="0.25">
      <c r="A82" s="15" t="s">
        <v>82</v>
      </c>
      <c r="B82" s="16">
        <f t="shared" ref="B82:F82" si="16">+B83+B86</f>
        <v>11892948000</v>
      </c>
      <c r="C82" s="16">
        <f t="shared" si="16"/>
        <v>1938718819.7</v>
      </c>
      <c r="D82" s="16">
        <f t="shared" si="16"/>
        <v>0</v>
      </c>
      <c r="E82" s="16">
        <f t="shared" si="16"/>
        <v>13831666819.700001</v>
      </c>
      <c r="F82" s="16">
        <f t="shared" si="16"/>
        <v>9238104984.0100002</v>
      </c>
      <c r="G82" s="17">
        <f>+G83+G86</f>
        <v>4593561835.6900005</v>
      </c>
      <c r="H82" s="43"/>
      <c r="I82" s="45"/>
      <c r="J82" s="43"/>
      <c r="K82" s="18"/>
    </row>
    <row r="83" spans="1:17" x14ac:dyDescent="0.25">
      <c r="A83" s="19" t="s">
        <v>83</v>
      </c>
      <c r="B83" s="30">
        <f>SUM(B84:B84)</f>
        <v>11890948000</v>
      </c>
      <c r="C83" s="30">
        <f>SUM(C84:C85)</f>
        <v>1938718819.7</v>
      </c>
      <c r="D83" s="30">
        <f>SUM(D84:D84)</f>
        <v>0</v>
      </c>
      <c r="E83" s="30">
        <f>SUM(E84:E85)</f>
        <v>13829666819.700001</v>
      </c>
      <c r="F83" s="23">
        <f>SUM(F84:F85)</f>
        <v>9233830414.0100002</v>
      </c>
      <c r="G83" s="24">
        <f>+E83-F83</f>
        <v>4595836405.6900005</v>
      </c>
      <c r="H83" s="43"/>
      <c r="I83" s="45"/>
      <c r="J83" s="43"/>
      <c r="K83" s="18"/>
    </row>
    <row r="84" spans="1:17" x14ac:dyDescent="0.25">
      <c r="A84" s="25" t="s">
        <v>84</v>
      </c>
      <c r="B84" s="26">
        <v>11890948000</v>
      </c>
      <c r="C84" s="26">
        <v>1618200000</v>
      </c>
      <c r="D84" s="26">
        <v>0</v>
      </c>
      <c r="E84" s="26">
        <f>+B84+C84+D84</f>
        <v>13509148000</v>
      </c>
      <c r="F84" s="26">
        <v>8913311594.3099995</v>
      </c>
      <c r="G84" s="27">
        <f>+E84-F84</f>
        <v>4595836405.6900005</v>
      </c>
      <c r="H84" s="43"/>
      <c r="I84" s="45"/>
      <c r="J84" s="43"/>
      <c r="K84" s="18"/>
    </row>
    <row r="85" spans="1:17" x14ac:dyDescent="0.25">
      <c r="A85" s="25" t="s">
        <v>85</v>
      </c>
      <c r="B85" s="26">
        <v>0</v>
      </c>
      <c r="C85" s="26">
        <v>320518819.70000005</v>
      </c>
      <c r="D85" s="26">
        <v>0</v>
      </c>
      <c r="E85" s="26">
        <f>+B85+C85+D85</f>
        <v>320518819.70000005</v>
      </c>
      <c r="F85" s="26">
        <v>320518819.69999999</v>
      </c>
      <c r="G85" s="27">
        <f>+E85-F85</f>
        <v>0</v>
      </c>
      <c r="H85" s="43"/>
      <c r="I85" s="45"/>
      <c r="J85" s="43"/>
      <c r="K85" s="18"/>
    </row>
    <row r="86" spans="1:17" x14ac:dyDescent="0.25">
      <c r="A86" s="19" t="s">
        <v>86</v>
      </c>
      <c r="B86" s="30">
        <f>SUM(B87:B87)</f>
        <v>2000000</v>
      </c>
      <c r="C86" s="23">
        <f>SUM(C87:C87)</f>
        <v>0</v>
      </c>
      <c r="D86" s="23">
        <f>SUM(D87:D87)</f>
        <v>0</v>
      </c>
      <c r="E86" s="23">
        <f>+B86+C86+D86</f>
        <v>2000000</v>
      </c>
      <c r="F86" s="23">
        <f>SUM(F87:F87)</f>
        <v>4274570</v>
      </c>
      <c r="G86" s="24">
        <f>+E86-F86</f>
        <v>-2274570</v>
      </c>
      <c r="H86" s="43"/>
      <c r="I86" s="45"/>
      <c r="J86" s="43"/>
      <c r="K86" s="18"/>
    </row>
    <row r="87" spans="1:17" x14ac:dyDescent="0.25">
      <c r="A87" s="25" t="s">
        <v>87</v>
      </c>
      <c r="B87" s="26">
        <v>2000000</v>
      </c>
      <c r="C87" s="26">
        <v>0</v>
      </c>
      <c r="D87" s="26">
        <v>0</v>
      </c>
      <c r="E87" s="26">
        <f>+B87+C87+D87</f>
        <v>2000000</v>
      </c>
      <c r="F87" s="26">
        <v>4274570</v>
      </c>
      <c r="G87" s="27">
        <f>+E87-F87</f>
        <v>-2274570</v>
      </c>
      <c r="H87" s="43"/>
      <c r="I87" s="45"/>
      <c r="J87" s="43"/>
      <c r="K87" s="18"/>
    </row>
    <row r="88" spans="1:17" x14ac:dyDescent="0.25">
      <c r="A88" s="15" t="s">
        <v>88</v>
      </c>
      <c r="B88" s="16">
        <f t="shared" ref="B88:F88" si="17">SUM(B89:B92)</f>
        <v>124148000</v>
      </c>
      <c r="C88" s="16">
        <f t="shared" si="17"/>
        <v>298943288.40999997</v>
      </c>
      <c r="D88" s="16">
        <f t="shared" si="17"/>
        <v>0</v>
      </c>
      <c r="E88" s="16">
        <f t="shared" si="17"/>
        <v>423091288.40999997</v>
      </c>
      <c r="F88" s="16">
        <f t="shared" si="17"/>
        <v>298964917.29000002</v>
      </c>
      <c r="G88" s="17">
        <f>SUM(G89:G92)</f>
        <v>124126371.12</v>
      </c>
      <c r="H88" s="43"/>
      <c r="I88" s="45"/>
      <c r="J88" s="43"/>
      <c r="K88" s="5"/>
    </row>
    <row r="89" spans="1:17" x14ac:dyDescent="0.25">
      <c r="A89" s="25" t="s">
        <v>89</v>
      </c>
      <c r="B89" s="26">
        <v>40000</v>
      </c>
      <c r="C89" s="26">
        <v>0</v>
      </c>
      <c r="D89" s="26">
        <v>0</v>
      </c>
      <c r="E89" s="26">
        <f>+B89+C89+D89</f>
        <v>40000</v>
      </c>
      <c r="F89" s="26">
        <v>21628.880000000005</v>
      </c>
      <c r="G89" s="27">
        <f>+E89-F89</f>
        <v>18371.119999999995</v>
      </c>
      <c r="H89" s="45"/>
      <c r="I89" s="44"/>
      <c r="J89" s="44"/>
      <c r="K89" s="4"/>
    </row>
    <row r="90" spans="1:17" x14ac:dyDescent="0.25">
      <c r="A90" s="25" t="s">
        <v>90</v>
      </c>
      <c r="B90" s="26">
        <v>8000</v>
      </c>
      <c r="C90" s="26">
        <v>0</v>
      </c>
      <c r="D90" s="26">
        <v>0</v>
      </c>
      <c r="E90" s="26">
        <f>+B90+C90+D90</f>
        <v>8000</v>
      </c>
      <c r="F90" s="26">
        <v>0</v>
      </c>
      <c r="G90" s="27">
        <f>+E90-F90</f>
        <v>8000</v>
      </c>
      <c r="H90" s="45"/>
      <c r="I90" s="44"/>
      <c r="J90" s="44"/>
    </row>
    <row r="91" spans="1:17" x14ac:dyDescent="0.25">
      <c r="A91" s="25" t="s">
        <v>91</v>
      </c>
      <c r="B91" s="26">
        <v>0</v>
      </c>
      <c r="C91" s="26">
        <v>298943288.40999997</v>
      </c>
      <c r="D91" s="26">
        <v>0</v>
      </c>
      <c r="E91" s="26">
        <f>+B91+C91+D91</f>
        <v>298943288.40999997</v>
      </c>
      <c r="F91" s="31">
        <v>298943288.41000003</v>
      </c>
      <c r="G91" s="27">
        <f>+E91-F91</f>
        <v>0</v>
      </c>
      <c r="H91" s="45"/>
      <c r="I91" s="45"/>
      <c r="J91" s="45"/>
    </row>
    <row r="92" spans="1:17" x14ac:dyDescent="0.25">
      <c r="A92" s="25" t="s">
        <v>92</v>
      </c>
      <c r="B92" s="26">
        <v>124100000</v>
      </c>
      <c r="C92" s="26">
        <v>0</v>
      </c>
      <c r="D92" s="26">
        <v>0</v>
      </c>
      <c r="E92" s="26">
        <f>+B92+C92+D92</f>
        <v>124100000</v>
      </c>
      <c r="F92" s="26">
        <v>0</v>
      </c>
      <c r="G92" s="27">
        <f>+E92-F92</f>
        <v>124100000</v>
      </c>
      <c r="H92" s="45"/>
      <c r="I92" s="44"/>
      <c r="J92" s="44"/>
    </row>
    <row r="93" spans="1:17" s="32" customFormat="1" x14ac:dyDescent="0.25">
      <c r="A93" s="15" t="s">
        <v>93</v>
      </c>
      <c r="B93" s="16">
        <f t="shared" ref="B93:G93" si="18">+B88+B9</f>
        <v>37233506019</v>
      </c>
      <c r="C93" s="16">
        <f t="shared" si="18"/>
        <v>5044648014.6400003</v>
      </c>
      <c r="D93" s="16">
        <f t="shared" si="18"/>
        <v>0</v>
      </c>
      <c r="E93" s="16">
        <f t="shared" si="18"/>
        <v>42278154033.640007</v>
      </c>
      <c r="F93" s="16">
        <f t="shared" si="18"/>
        <v>26824402041.270004</v>
      </c>
      <c r="G93" s="17">
        <f t="shared" si="18"/>
        <v>15453751992.370003</v>
      </c>
      <c r="H93" s="43"/>
      <c r="I93" s="44"/>
      <c r="J93" s="44"/>
      <c r="K93"/>
      <c r="L93"/>
      <c r="M93"/>
      <c r="N93"/>
      <c r="O93"/>
      <c r="P93"/>
      <c r="Q93"/>
    </row>
    <row r="94" spans="1:17" x14ac:dyDescent="0.25">
      <c r="A94" s="33"/>
      <c r="B94" s="34"/>
      <c r="C94" s="35"/>
      <c r="D94" s="35"/>
      <c r="E94" s="36"/>
      <c r="F94" s="35"/>
      <c r="G94" s="37"/>
      <c r="H94" s="55"/>
      <c r="I94" s="44"/>
      <c r="J94" s="44"/>
    </row>
    <row r="95" spans="1:17" x14ac:dyDescent="0.25">
      <c r="A95" s="19" t="s">
        <v>94</v>
      </c>
      <c r="B95" s="20">
        <f t="shared" ref="B95:G95" si="19">SUM(B96:B99)</f>
        <v>4283861135</v>
      </c>
      <c r="C95" s="20">
        <f t="shared" si="19"/>
        <v>5334702944.3599997</v>
      </c>
      <c r="D95" s="20">
        <f t="shared" si="19"/>
        <v>0</v>
      </c>
      <c r="E95" s="20">
        <f t="shared" si="19"/>
        <v>9618564079.3600006</v>
      </c>
      <c r="F95" s="20">
        <f t="shared" si="19"/>
        <v>9595159471.75</v>
      </c>
      <c r="G95" s="21">
        <f t="shared" si="19"/>
        <v>23404607.609999657</v>
      </c>
      <c r="H95" s="43"/>
      <c r="I95" s="45"/>
      <c r="J95" s="43"/>
      <c r="K95" s="18"/>
    </row>
    <row r="96" spans="1:17" x14ac:dyDescent="0.25">
      <c r="A96" s="25" t="s">
        <v>95</v>
      </c>
      <c r="B96" s="26">
        <v>2021000000</v>
      </c>
      <c r="C96" s="26">
        <v>1422702944.3599999</v>
      </c>
      <c r="D96" s="26">
        <v>0</v>
      </c>
      <c r="E96" s="26">
        <f>B96+C96+D96</f>
        <v>3443702944.3599997</v>
      </c>
      <c r="F96" s="26">
        <v>3420298336.75</v>
      </c>
      <c r="G96" s="27">
        <f>+E96-F96</f>
        <v>23404607.609999657</v>
      </c>
      <c r="H96" s="45"/>
      <c r="I96" s="44"/>
      <c r="J96" s="44"/>
    </row>
    <row r="97" spans="1:17" x14ac:dyDescent="0.25">
      <c r="A97" s="25" t="s">
        <v>96</v>
      </c>
      <c r="B97" s="26">
        <v>0</v>
      </c>
      <c r="C97" s="26">
        <v>0</v>
      </c>
      <c r="D97" s="26">
        <v>0</v>
      </c>
      <c r="E97" s="26">
        <f>B97+C97+D97</f>
        <v>0</v>
      </c>
      <c r="F97" s="26">
        <v>0</v>
      </c>
      <c r="G97" s="27">
        <f>+E97-F97</f>
        <v>0</v>
      </c>
      <c r="H97" s="45"/>
      <c r="I97" s="44"/>
      <c r="J97" s="44"/>
    </row>
    <row r="98" spans="1:17" x14ac:dyDescent="0.25">
      <c r="A98" s="25" t="s">
        <v>97</v>
      </c>
      <c r="B98" s="26">
        <v>1982861135</v>
      </c>
      <c r="C98" s="26">
        <v>3912000000</v>
      </c>
      <c r="D98" s="26">
        <v>0</v>
      </c>
      <c r="E98" s="26">
        <f>B98+C98+D98</f>
        <v>5894861135</v>
      </c>
      <c r="F98" s="26">
        <v>5894861135</v>
      </c>
      <c r="G98" s="27">
        <f>+E98-F98</f>
        <v>0</v>
      </c>
      <c r="H98" s="45"/>
      <c r="I98" s="45"/>
      <c r="J98" s="44"/>
    </row>
    <row r="99" spans="1:17" x14ac:dyDescent="0.25">
      <c r="A99" s="25" t="s">
        <v>98</v>
      </c>
      <c r="B99" s="26">
        <v>280000000</v>
      </c>
      <c r="C99" s="26">
        <v>0</v>
      </c>
      <c r="D99" s="26">
        <v>0</v>
      </c>
      <c r="E99" s="26">
        <f>B99+C99+D99</f>
        <v>280000000</v>
      </c>
      <c r="F99" s="26">
        <v>280000000</v>
      </c>
      <c r="G99" s="27">
        <f>+E99-F99</f>
        <v>0</v>
      </c>
      <c r="H99" s="4"/>
    </row>
    <row r="100" spans="1:17" s="32" customFormat="1" ht="15.75" thickBot="1" x14ac:dyDescent="0.3">
      <c r="A100" s="38" t="s">
        <v>99</v>
      </c>
      <c r="B100" s="39">
        <f t="shared" ref="B100:F100" si="20">B93+B95</f>
        <v>41517367154</v>
      </c>
      <c r="C100" s="39">
        <f t="shared" si="20"/>
        <v>10379350959</v>
      </c>
      <c r="D100" s="39">
        <f t="shared" si="20"/>
        <v>0</v>
      </c>
      <c r="E100" s="39">
        <f t="shared" si="20"/>
        <v>51896718113.000008</v>
      </c>
      <c r="F100" s="39">
        <f t="shared" si="20"/>
        <v>36419561513.020004</v>
      </c>
      <c r="G100" s="40">
        <f>G93+G95</f>
        <v>15477156599.980003</v>
      </c>
      <c r="H100" s="5"/>
      <c r="I100"/>
      <c r="J100" s="4"/>
      <c r="K100"/>
      <c r="L100"/>
      <c r="M100"/>
      <c r="N100"/>
      <c r="O100"/>
      <c r="P100"/>
      <c r="Q100"/>
    </row>
    <row r="102" spans="1:17" x14ac:dyDescent="0.25">
      <c r="A102" s="41"/>
      <c r="B102" s="43"/>
      <c r="C102" s="43"/>
      <c r="D102" s="44"/>
      <c r="E102" s="43"/>
      <c r="F102" s="43"/>
      <c r="G102" s="43"/>
      <c r="H102" s="43"/>
    </row>
    <row r="103" spans="1:17" x14ac:dyDescent="0.25">
      <c r="B103" s="44"/>
      <c r="C103" s="45"/>
      <c r="D103" s="45"/>
      <c r="E103" s="43"/>
      <c r="F103" s="44"/>
      <c r="G103" s="44"/>
      <c r="H103" s="44"/>
    </row>
    <row r="104" spans="1:17" x14ac:dyDescent="0.25">
      <c r="B104" s="43"/>
      <c r="C104" s="43"/>
      <c r="D104" s="43"/>
      <c r="E104" s="43"/>
      <c r="F104" s="43"/>
      <c r="G104" s="43"/>
      <c r="H104" s="43"/>
    </row>
    <row r="105" spans="1:17" ht="18.75" customHeight="1" x14ac:dyDescent="0.3">
      <c r="B105" s="44"/>
      <c r="C105" s="45"/>
      <c r="D105" s="44"/>
      <c r="E105" s="46"/>
      <c r="F105" s="44"/>
      <c r="G105" s="44"/>
      <c r="H105" s="44"/>
      <c r="I105" s="42"/>
    </row>
    <row r="106" spans="1:17" ht="15" customHeight="1" x14ac:dyDescent="0.25">
      <c r="B106" s="44"/>
      <c r="C106" s="44"/>
      <c r="D106" s="44"/>
      <c r="E106" s="44"/>
      <c r="F106" s="44"/>
      <c r="G106" s="44"/>
      <c r="H106" s="44"/>
      <c r="I106" s="42"/>
    </row>
    <row r="107" spans="1:17" ht="15" customHeight="1" x14ac:dyDescent="0.25">
      <c r="B107" s="44"/>
      <c r="C107" s="44"/>
      <c r="D107" s="44"/>
      <c r="E107" s="44"/>
      <c r="F107" s="44"/>
      <c r="G107" s="44"/>
      <c r="H107" s="44"/>
      <c r="I107" s="42"/>
    </row>
    <row r="108" spans="1:17" ht="28.5" x14ac:dyDescent="0.45">
      <c r="B108" s="44"/>
      <c r="C108" s="44"/>
      <c r="D108" s="44"/>
      <c r="E108" s="44"/>
      <c r="F108" s="47"/>
      <c r="G108" s="44"/>
      <c r="H108" s="44"/>
    </row>
    <row r="109" spans="1:17" x14ac:dyDescent="0.25">
      <c r="B109" s="44"/>
      <c r="C109" s="44"/>
      <c r="D109" s="44"/>
      <c r="E109" s="44"/>
      <c r="F109" s="44"/>
      <c r="G109" s="44"/>
      <c r="H109" s="44"/>
    </row>
    <row r="110" spans="1:17" x14ac:dyDescent="0.25">
      <c r="B110" s="44"/>
      <c r="C110" s="44"/>
      <c r="D110" s="44"/>
      <c r="E110" s="44"/>
      <c r="F110" s="44"/>
      <c r="G110" s="44"/>
      <c r="H110" s="44"/>
    </row>
  </sheetData>
  <mergeCells count="7">
    <mergeCell ref="A4:G4"/>
    <mergeCell ref="A6:A8"/>
    <mergeCell ref="B6:B8"/>
    <mergeCell ref="C6:D7"/>
    <mergeCell ref="E6:E8"/>
    <mergeCell ref="F6:F8"/>
    <mergeCell ref="G6:G8"/>
  </mergeCells>
  <pageMargins left="0.70866141732283472" right="0.70866141732283472" top="0.19685039370078741" bottom="0.19685039370078741" header="0.31496062992125984" footer="0.31496062992125984"/>
  <pageSetup paperSize="9" scale="75" fitToHeight="0" orientation="landscape" r:id="rId1"/>
  <ignoredErrors>
    <ignoredError sqref="G88 G82 G80 G66 G3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 </vt:lpstr>
      <vt:lpstr>'ACUM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2024-08-30T12:01:51Z</dcterms:created>
  <dcterms:modified xsi:type="dcterms:W3CDTF">2024-08-30T12:02:48Z</dcterms:modified>
</cp:coreProperties>
</file>