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5-2024\"/>
    </mc:Choice>
  </mc:AlternateContent>
  <xr:revisionPtr revIDLastSave="0" documentId="8_{031691B5-2541-4AD1-B018-88A16275604B}" xr6:coauthVersionLast="47" xr6:coauthVersionMax="47" xr10:uidLastSave="{00000000-0000-0000-0000-000000000000}"/>
  <bookViews>
    <workbookView xWindow="-120" yWindow="-120" windowWidth="24240" windowHeight="13140" xr2:uid="{7BC44835-8671-4A5D-8F0E-B948A0D3A70C}"/>
  </bookViews>
  <sheets>
    <sheet name="ACUM " sheetId="1" r:id="rId1"/>
  </sheets>
  <definedNames>
    <definedName name="_xlnm.Print_Area" localSheetId="0">'ACUM '!$A$1:$G$100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G98" i="1" s="1"/>
  <c r="G97" i="1"/>
  <c r="E97" i="1"/>
  <c r="E96" i="1"/>
  <c r="G96" i="1" s="1"/>
  <c r="E95" i="1"/>
  <c r="G95" i="1" s="1"/>
  <c r="F94" i="1"/>
  <c r="D94" i="1"/>
  <c r="C94" i="1"/>
  <c r="B94" i="1"/>
  <c r="G91" i="1"/>
  <c r="E91" i="1"/>
  <c r="E90" i="1"/>
  <c r="G90" i="1" s="1"/>
  <c r="E89" i="1"/>
  <c r="G89" i="1" s="1"/>
  <c r="G88" i="1"/>
  <c r="E88" i="1"/>
  <c r="E87" i="1" s="1"/>
  <c r="F87" i="1"/>
  <c r="D87" i="1"/>
  <c r="C87" i="1"/>
  <c r="B87" i="1"/>
  <c r="E86" i="1"/>
  <c r="G86" i="1" s="1"/>
  <c r="F85" i="1"/>
  <c r="E85" i="1"/>
  <c r="G85" i="1" s="1"/>
  <c r="D85" i="1"/>
  <c r="C85" i="1"/>
  <c r="B85" i="1"/>
  <c r="B81" i="1" s="1"/>
  <c r="G84" i="1"/>
  <c r="E84" i="1"/>
  <c r="G83" i="1"/>
  <c r="E83" i="1"/>
  <c r="F82" i="1"/>
  <c r="E82" i="1"/>
  <c r="E81" i="1" s="1"/>
  <c r="D82" i="1"/>
  <c r="D81" i="1" s="1"/>
  <c r="C82" i="1"/>
  <c r="C81" i="1" s="1"/>
  <c r="B82" i="1"/>
  <c r="F81" i="1"/>
  <c r="E80" i="1"/>
  <c r="G80" i="1" s="1"/>
  <c r="G79" i="1" s="1"/>
  <c r="F79" i="1"/>
  <c r="E79" i="1"/>
  <c r="D79" i="1"/>
  <c r="C79" i="1"/>
  <c r="B79" i="1"/>
  <c r="G78" i="1"/>
  <c r="E78" i="1"/>
  <c r="G77" i="1"/>
  <c r="E77" i="1"/>
  <c r="E76" i="1"/>
  <c r="G76" i="1" s="1"/>
  <c r="G75" i="1"/>
  <c r="E75" i="1"/>
  <c r="G74" i="1"/>
  <c r="E74" i="1"/>
  <c r="E73" i="1"/>
  <c r="G73" i="1" s="1"/>
  <c r="G72" i="1"/>
  <c r="E72" i="1"/>
  <c r="G71" i="1"/>
  <c r="E71" i="1"/>
  <c r="E70" i="1"/>
  <c r="G70" i="1" s="1"/>
  <c r="G69" i="1"/>
  <c r="E69" i="1"/>
  <c r="G68" i="1"/>
  <c r="E68" i="1"/>
  <c r="E67" i="1"/>
  <c r="G67" i="1" s="1"/>
  <c r="F66" i="1"/>
  <c r="E66" i="1"/>
  <c r="G66" i="1" s="1"/>
  <c r="C66" i="1"/>
  <c r="C65" i="1" s="1"/>
  <c r="B66" i="1"/>
  <c r="B65" i="1" s="1"/>
  <c r="F65" i="1"/>
  <c r="D65" i="1"/>
  <c r="G64" i="1"/>
  <c r="E64" i="1"/>
  <c r="E63" i="1"/>
  <c r="G63" i="1" s="1"/>
  <c r="E62" i="1"/>
  <c r="G62" i="1" s="1"/>
  <c r="E61" i="1"/>
  <c r="G61" i="1" s="1"/>
  <c r="E60" i="1"/>
  <c r="G60" i="1" s="1"/>
  <c r="E59" i="1"/>
  <c r="G59" i="1" s="1"/>
  <c r="G58" i="1"/>
  <c r="E58" i="1"/>
  <c r="E57" i="1"/>
  <c r="G57" i="1" s="1"/>
  <c r="E56" i="1"/>
  <c r="G56" i="1" s="1"/>
  <c r="E55" i="1"/>
  <c r="G55" i="1" s="1"/>
  <c r="E54" i="1"/>
  <c r="G54" i="1" s="1"/>
  <c r="E53" i="1"/>
  <c r="G53" i="1" s="1"/>
  <c r="G52" i="1"/>
  <c r="E52" i="1"/>
  <c r="E51" i="1"/>
  <c r="G51" i="1" s="1"/>
  <c r="E50" i="1"/>
  <c r="G50" i="1" s="1"/>
  <c r="E49" i="1"/>
  <c r="G49" i="1" s="1"/>
  <c r="E48" i="1"/>
  <c r="G48" i="1" s="1"/>
  <c r="E47" i="1"/>
  <c r="G47" i="1" s="1"/>
  <c r="G46" i="1"/>
  <c r="E46" i="1"/>
  <c r="E45" i="1"/>
  <c r="G45" i="1" s="1"/>
  <c r="E44" i="1"/>
  <c r="G44" i="1" s="1"/>
  <c r="E43" i="1"/>
  <c r="G43" i="1" s="1"/>
  <c r="E42" i="1"/>
  <c r="G42" i="1" s="1"/>
  <c r="E41" i="1"/>
  <c r="G41" i="1" s="1"/>
  <c r="G40" i="1"/>
  <c r="E40" i="1"/>
  <c r="E39" i="1"/>
  <c r="G39" i="1" s="1"/>
  <c r="E38" i="1"/>
  <c r="G38" i="1" s="1"/>
  <c r="E37" i="1"/>
  <c r="G37" i="1" s="1"/>
  <c r="E36" i="1"/>
  <c r="E35" i="1" s="1"/>
  <c r="F35" i="1"/>
  <c r="D35" i="1"/>
  <c r="C35" i="1"/>
  <c r="B35" i="1"/>
  <c r="E34" i="1"/>
  <c r="G34" i="1" s="1"/>
  <c r="E33" i="1"/>
  <c r="G33" i="1" s="1"/>
  <c r="E32" i="1"/>
  <c r="G32" i="1" s="1"/>
  <c r="E31" i="1"/>
  <c r="G31" i="1" s="1"/>
  <c r="G30" i="1"/>
  <c r="E30" i="1"/>
  <c r="E29" i="1"/>
  <c r="G29" i="1" s="1"/>
  <c r="E28" i="1"/>
  <c r="G28" i="1" s="1"/>
  <c r="E27" i="1"/>
  <c r="G27" i="1" s="1"/>
  <c r="E26" i="1"/>
  <c r="G26" i="1" s="1"/>
  <c r="E25" i="1"/>
  <c r="G25" i="1" s="1"/>
  <c r="G24" i="1"/>
  <c r="E24" i="1"/>
  <c r="E23" i="1"/>
  <c r="G23" i="1" s="1"/>
  <c r="E22" i="1"/>
  <c r="G22" i="1" s="1"/>
  <c r="E21" i="1"/>
  <c r="G21" i="1" s="1"/>
  <c r="E20" i="1"/>
  <c r="G20" i="1" s="1"/>
  <c r="E19" i="1"/>
  <c r="G19" i="1" s="1"/>
  <c r="G18" i="1"/>
  <c r="E18" i="1"/>
  <c r="E17" i="1"/>
  <c r="G17" i="1" s="1"/>
  <c r="E16" i="1"/>
  <c r="G16" i="1" s="1"/>
  <c r="E15" i="1"/>
  <c r="G15" i="1" s="1"/>
  <c r="E14" i="1"/>
  <c r="G14" i="1" s="1"/>
  <c r="E13" i="1"/>
  <c r="G13" i="1" s="1"/>
  <c r="G12" i="1"/>
  <c r="E12" i="1"/>
  <c r="E11" i="1" s="1"/>
  <c r="E10" i="1" s="1"/>
  <c r="F11" i="1"/>
  <c r="F10" i="1" s="1"/>
  <c r="F9" i="1" s="1"/>
  <c r="D11" i="1"/>
  <c r="C11" i="1"/>
  <c r="B11" i="1"/>
  <c r="B10" i="1" s="1"/>
  <c r="D10" i="1"/>
  <c r="D9" i="1" s="1"/>
  <c r="D92" i="1" s="1"/>
  <c r="D99" i="1" s="1"/>
  <c r="C10" i="1"/>
  <c r="G11" i="1" l="1"/>
  <c r="C9" i="1"/>
  <c r="C92" i="1" s="1"/>
  <c r="C99" i="1" s="1"/>
  <c r="G94" i="1"/>
  <c r="B9" i="1"/>
  <c r="B92" i="1" s="1"/>
  <c r="B99" i="1" s="1"/>
  <c r="F92" i="1"/>
  <c r="F99" i="1" s="1"/>
  <c r="G65" i="1"/>
  <c r="G87" i="1"/>
  <c r="G36" i="1"/>
  <c r="G35" i="1" s="1"/>
  <c r="E65" i="1"/>
  <c r="E9" i="1" s="1"/>
  <c r="E92" i="1" s="1"/>
  <c r="E99" i="1" s="1"/>
  <c r="G82" i="1"/>
  <c r="G81" i="1" s="1"/>
  <c r="E94" i="1"/>
  <c r="G92" i="1" l="1"/>
  <c r="G99" i="1" s="1"/>
  <c r="G10" i="1"/>
  <c r="G9" i="1" s="1"/>
</calcChain>
</file>

<file path=xl/sharedStrings.xml><?xml version="1.0" encoding="utf-8"?>
<sst xmlns="http://schemas.openxmlformats.org/spreadsheetml/2006/main" count="99" uniqueCount="99">
  <si>
    <t>ANEXO IV: DE LA EJECUCION DEL PRESUPUESTO CON RELACION AL CALCULO DE RECURSOS Y FINANCIAMIENTO (Acuerdo Nº2988, texto ordenado según Nº6222)(*)</t>
  </si>
  <si>
    <t>PARTIDAS</t>
  </si>
  <si>
    <t>CALCULO ORIGINAL</t>
  </si>
  <si>
    <t xml:space="preserve">MODIFICACIONES </t>
  </si>
  <si>
    <t>CALCULO DEFINITIVO</t>
  </si>
  <si>
    <t>INGRESADO</t>
  </si>
  <si>
    <t>DIFERENCIA</t>
  </si>
  <si>
    <t>AUMENTOS</t>
  </si>
  <si>
    <t>DISMINUCIONES</t>
  </si>
  <si>
    <t>RECURSOS CORRIENTES</t>
  </si>
  <si>
    <t>·DE JURISDICCIÓN MUNICIPAL</t>
  </si>
  <si>
    <t>TASAS Y DERECHOS MUNICIPALES</t>
  </si>
  <si>
    <t xml:space="preserve">1.3.2.01.01 - DCHOS POR SERVICIOS A LA PROPIEDAD RAÍZ            </t>
  </si>
  <si>
    <t xml:space="preserve">1.3.2.01.02 - DCHOS POR SERVICIOS A LA PROPIEDAD RAÍZ            </t>
  </si>
  <si>
    <t xml:space="preserve">1.3.2.01.03 - ECOTASA                                            </t>
  </si>
  <si>
    <t xml:space="preserve">1.3.2.01.04 - CANASTOS PARA RESIDUOS                             </t>
  </si>
  <si>
    <t xml:space="preserve">1.3.2.01.05 - CANASTOS PARA RESIDUOS (E. ANTERIORES)             </t>
  </si>
  <si>
    <t xml:space="preserve">1.3.2.01.06 - SPAC COLOCACION (EJERCICIO CORRIENTE)              </t>
  </si>
  <si>
    <t xml:space="preserve">1.3.2.01.08 - SPAC MANTENIMIENTO-REPARACION-ACTUALIZAC           </t>
  </si>
  <si>
    <t xml:space="preserve">1.3.2.02.01 - DERECHOS DE INSPECCIÓN COMERCIO IND Y SE           </t>
  </si>
  <si>
    <t xml:space="preserve">1.3.2.02.02 - DERECHOS DE INSPECCIÓN COMERCIO IND Y SE           </t>
  </si>
  <si>
    <t xml:space="preserve">1.3.2.02.03 - DERECHOS DE RECOLECCIÓN ESPECIAL (E.CTE.           </t>
  </si>
  <si>
    <t xml:space="preserve">1.3.2.02.04 - DERECHOS DE RECOLECCIÓN ESPECIAL (E. ANT           </t>
  </si>
  <si>
    <t xml:space="preserve">1.3.2.03.01 - DERECHOS DE CEMENTERIO                             </t>
  </si>
  <si>
    <t xml:space="preserve">1.3.2.03.02 - DERECHOS DE CEMENTERIO (E. ANTERIORES)             </t>
  </si>
  <si>
    <t xml:space="preserve">1.3.2.04.00 - DERECHOS DE ACTUACIÓN ADMINISTRATIVA               </t>
  </si>
  <si>
    <t xml:space="preserve">1.3.2.05.00 - DERECHOS DE EDIFICACIÓN                            </t>
  </si>
  <si>
    <t xml:space="preserve">1.3.2.09.00 - DERECHOS DE PUBLICIDAD Y PROPAGANDA                </t>
  </si>
  <si>
    <t xml:space="preserve">1.3.2.11.01 - UNIDAD DE CALIDAD AMBIENTAL                        </t>
  </si>
  <si>
    <t xml:space="preserve">1.3.2.15.00 - COMISION ADMINISTRATIVA                            </t>
  </si>
  <si>
    <t xml:space="preserve">1.3.2.16.00 - COMISIÓN ADMINISTRATIVA RETENCIONES SUEL           </t>
  </si>
  <si>
    <t xml:space="preserve">1.3.2.20.03 - DERECHOS INSPECCION ANTENAS (EJERCICIO C           </t>
  </si>
  <si>
    <t xml:space="preserve">1.3.2.21.01 - LICENCIA DE CONDUCIR NACIONAL PARTICULAR           </t>
  </si>
  <si>
    <t xml:space="preserve">1.3.2.21.02 - LICENCIA DE CONDUCIR NACIONAL PROFESIONA           </t>
  </si>
  <si>
    <t xml:space="preserve">1.3.2.22.02 - RECUPERO SALUD EJERCICIO NO CORRIENTE.             </t>
  </si>
  <si>
    <t xml:space="preserve">OTROS INGRESOS DE ORIGEN MUNICIPAL                                                                                      
</t>
  </si>
  <si>
    <t xml:space="preserve">1.3.3.01.01 - MULTAS GENERALES (E. CTE.)                         </t>
  </si>
  <si>
    <t xml:space="preserve">1.3.3.01.02 - MULTAS GENERALES (E. ANTERIORES)                   </t>
  </si>
  <si>
    <t xml:space="preserve">1.3.3.02.01 - INTERESES Y RECARGOS (EJERCICIO CORRIENT           </t>
  </si>
  <si>
    <t xml:space="preserve">1.3.3.02.02 - INTERESES Y RECARGOS (EJERCICIOS VENCIDO           </t>
  </si>
  <si>
    <t xml:space="preserve">1.3.3.02.04 - INTERESES PRESTAMOS EMPRENDIMIENTOS                </t>
  </si>
  <si>
    <t xml:space="preserve">1.3.3.02.05 - INTERESES PRESTAMOS PROGRAMA MUNICIPAL M           </t>
  </si>
  <si>
    <t xml:space="preserve">1.3.3.04.00 - PRODUCIDO DE ACTIVIDADES CULTURALES                </t>
  </si>
  <si>
    <t xml:space="preserve">1.3.3.07.02 - CONTROL DE ANIMALES                                </t>
  </si>
  <si>
    <t xml:space="preserve">1.3.3.07.05 - SERVICIOS ESPECIALES VARIOS                        </t>
  </si>
  <si>
    <t xml:space="preserve">1.3.3.07.06 - ESPACIO ARIZU                                      </t>
  </si>
  <si>
    <t xml:space="preserve">1.3.3.08.01 - MULTAS POR ACCIDENTES VIALES                       </t>
  </si>
  <si>
    <t xml:space="preserve">1.3.3.08.02 - MULTAS POR INFRACCIONES DE TRÁNSITO                </t>
  </si>
  <si>
    <t xml:space="preserve">1.3.3.08.03 - COMISIÓN ADMINISTRATIVA POR INFRACCIÓN D           </t>
  </si>
  <si>
    <t xml:space="preserve">1.3.3.09.01 - PRODUCIDO DE ESTACIONAMIENTO MEDIDO                </t>
  </si>
  <si>
    <t xml:space="preserve">1.3.3.09.02 - MULTAS POR ESTACIONAMIENTO MEDIDO                  </t>
  </si>
  <si>
    <t xml:space="preserve">1.3.3.10.07 - CAP - CARGO ALUMBRADO PÚBLICO                      </t>
  </si>
  <si>
    <t xml:space="preserve">1.3.3.11.01 - INGRESOS OPERATIVOS I.P.V.                         </t>
  </si>
  <si>
    <t xml:space="preserve">1.3.3.12.01 - RENTAS FINANCIERAS                                 </t>
  </si>
  <si>
    <t xml:space="preserve">1.3.3.12.03 - VENTA DE RESIDUOS                                  </t>
  </si>
  <si>
    <t xml:space="preserve">1.3.3.12.05 - GASTOS RECUPERADOS                                 </t>
  </si>
  <si>
    <t xml:space="preserve">1.3.3.12.06 - REINTEGRO A.R.T.                                   </t>
  </si>
  <si>
    <t xml:space="preserve">1.3.3.12.08 - AUSPICIO EVENTOS CULTURALES DEPORTIVOS Y           </t>
  </si>
  <si>
    <t xml:space="preserve">1.3.3.12.12 - RECUPERO SINIESTRO                                 </t>
  </si>
  <si>
    <t xml:space="preserve">1.3.3.12.13 - FIESTA DE LA CERVEZA                               </t>
  </si>
  <si>
    <t xml:space="preserve">1.3.3.12.14 - CONVENIO BANCO SUPERVIELLE                         </t>
  </si>
  <si>
    <t xml:space="preserve">1.3.3.12.17 - GASTOS RECUPERADOS POR REMATE                      </t>
  </si>
  <si>
    <t xml:space="preserve">1.3.3.12.21 - AUSPICIOS                                          </t>
  </si>
  <si>
    <t xml:space="preserve">1.3.3.12.25 - RECUPERO POR JUICIOS                               </t>
  </si>
  <si>
    <t xml:space="preserve">1.3.3.14.02 - REC. URBANO - ZUÑIGA PABLO DAVID - PROG.           </t>
  </si>
  <si>
    <t>·DE ORIGEN PROVINCIAL</t>
  </si>
  <si>
    <t>REGIMEN DE COPARTICIPACION PROVINCIAL</t>
  </si>
  <si>
    <t xml:space="preserve">1.1.1.01.01 - IMPUESTO SOBRE INGRESOS BRUTOS                     </t>
  </si>
  <si>
    <t xml:space="preserve">1.1.1.01.02 - IMPUESTO INMOBILIARIO                              </t>
  </si>
  <si>
    <t xml:space="preserve">1.1.1.01.03 - IMPUESTO A LOS AUTOMOTORES                         </t>
  </si>
  <si>
    <t xml:space="preserve">1.1.1.01.04 - IMPUESTO A LOS SELLOS                              </t>
  </si>
  <si>
    <t xml:space="preserve">1.1.1.01.06.001 - IMPUESTO SOBRE LOS INGRESOS BRUTOS VENCI       </t>
  </si>
  <si>
    <t xml:space="preserve">1.1.1.01.06.002 - IMPUESTO INMOBILIARIO VENCIDOS                 </t>
  </si>
  <si>
    <t xml:space="preserve">1.1.1.01.06.003 - IMPUESTO A LOS AUTOMOTORES VENCIDOS            </t>
  </si>
  <si>
    <t xml:space="preserve">1.1.1.01.06.004 - IMPUESTO A LOS SELLOS VENCIDOS                 </t>
  </si>
  <si>
    <t xml:space="preserve">1.1.1.01.06.006 - FINANCIAMIENTO EDUCATIVO VENCIDO               </t>
  </si>
  <si>
    <t xml:space="preserve">1.1.1.01.07 - FINANCIAMIENTO EDUCATIVO                           </t>
  </si>
  <si>
    <t xml:space="preserve">1.1.1.01.08 - FONDO DE PROMOCIÓN TURÍSTICA                       </t>
  </si>
  <si>
    <t xml:space="preserve">1.1.1.01.13 - CANON EXTRAORDINARIO PRODUCCIÓN HIDROCAR           </t>
  </si>
  <si>
    <t>OTROS INGRESOS DE JURISDICCION PROVINCIAL</t>
  </si>
  <si>
    <t xml:space="preserve">1.1.3.01.04.005 - CONECTAR LAB (EX INFINITO POR DESCUBRIR)       </t>
  </si>
  <si>
    <t xml:space="preserve"> -DE ORIGEN NACIONAL                                                                                                      </t>
  </si>
  <si>
    <t xml:space="preserve">RÉGIMEN DE COPARTICIPACIÓN NACIONAL                                                                                     </t>
  </si>
  <si>
    <t xml:space="preserve">1.2.1.01 - DISTRIBUCIÓN SECUNDARIA                               </t>
  </si>
  <si>
    <t xml:space="preserve">1.2.1.03 - DISTRIBUCIÓN SECUNDARIA VENCIDA                       </t>
  </si>
  <si>
    <t xml:space="preserve">OTROS INGRESOS DE JURISDICCIÓN NACIONAL                                                                                 </t>
  </si>
  <si>
    <t xml:space="preserve">1.2.4.01.17.001 - M. SALUD NACIÓN PLAN SUMAR         </t>
  </si>
  <si>
    <t xml:space="preserve">RECURSOS DE CAPITAL                                                                                                     </t>
  </si>
  <si>
    <t xml:space="preserve">2.2                 -REEMBOLSO DE OBRAS PÚBLICAS        </t>
  </si>
  <si>
    <t xml:space="preserve">2.3                 -REEMBOLSO DE PRÉSTAMOS         </t>
  </si>
  <si>
    <t xml:space="preserve">2.5                 -TRANSF. DE FONDOS PARA INVERSIÓN PÚBLICA      </t>
  </si>
  <si>
    <t xml:space="preserve">2.6                 -REEMBOLSO DE VIVIENDAS       </t>
  </si>
  <si>
    <t>TOTAL DE RECURSOS</t>
  </si>
  <si>
    <t>FINANCIAMIENTO</t>
  </si>
  <si>
    <t xml:space="preserve">7.1                 -USO DEL CRÉDITO  </t>
  </si>
  <si>
    <t xml:space="preserve"> 7.2                 -APORTES NO REINTEGRABLES      </t>
  </si>
  <si>
    <t>7.4                 -REMANENTES DE EJERCICIOS ANTERIORES</t>
  </si>
  <si>
    <t xml:space="preserve">7.5                 -ADELANTOS A PROVEEDORES Y CONTRATISTAS      </t>
  </si>
  <si>
    <t>TOTAL RECURSOS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</si>
</sst>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rgb="FF000000"/>
      <name val="Tahoma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4" fontId="1" fillId="0" borderId="5" xfId="0" applyNumberFormat="1" applyFont="1" applyBorder="1"/>
    <xf numFmtId="4" fontId="1" fillId="0" borderId="6" xfId="0" applyNumberFormat="1" applyFont="1" applyBorder="1"/>
    <xf numFmtId="0" fontId="5" fillId="0" borderId="4" xfId="0" applyFont="1" applyBorder="1" applyAlignment="1">
      <alignment vertical="center"/>
    </xf>
    <xf numFmtId="4" fontId="6" fillId="0" borderId="5" xfId="0" applyNumberFormat="1" applyFont="1" applyBorder="1"/>
    <xf numFmtId="4" fontId="6" fillId="0" borderId="6" xfId="0" applyNumberFormat="1" applyFont="1" applyBorder="1"/>
    <xf numFmtId="0" fontId="8" fillId="0" borderId="4" xfId="1" applyFont="1" applyBorder="1"/>
    <xf numFmtId="4" fontId="0" fillId="0" borderId="5" xfId="0" applyNumberFormat="1" applyBorder="1"/>
    <xf numFmtId="4" fontId="0" fillId="0" borderId="6" xfId="0" applyNumberFormat="1" applyBorder="1"/>
    <xf numFmtId="0" fontId="7" fillId="0" borderId="0" xfId="1"/>
    <xf numFmtId="4" fontId="0" fillId="0" borderId="7" xfId="0" applyNumberFormat="1" applyBorder="1"/>
    <xf numFmtId="0" fontId="9" fillId="0" borderId="0" xfId="1" applyFont="1"/>
    <xf numFmtId="2" fontId="9" fillId="0" borderId="0" xfId="1" applyNumberFormat="1" applyFont="1"/>
    <xf numFmtId="0" fontId="8" fillId="0" borderId="4" xfId="1" applyFont="1" applyBorder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10" fillId="0" borderId="5" xfId="0" applyNumberFormat="1" applyFont="1" applyBorder="1"/>
    <xf numFmtId="0" fontId="0" fillId="2" borderId="0" xfId="0" applyFill="1"/>
    <xf numFmtId="0" fontId="11" fillId="0" borderId="4" xfId="0" applyFont="1" applyBorder="1" applyAlignment="1">
      <alignment vertical="center"/>
    </xf>
    <xf numFmtId="4" fontId="12" fillId="0" borderId="5" xfId="0" applyNumberFormat="1" applyFont="1" applyBorder="1"/>
    <xf numFmtId="4" fontId="1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2" fillId="2" borderId="8" xfId="0" applyFont="1" applyFill="1" applyBorder="1" applyAlignment="1">
      <alignment vertical="center"/>
    </xf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/>
    <xf numFmtId="4" fontId="0" fillId="0" borderId="0" xfId="0" applyNumberFormat="1" applyFill="1"/>
    <xf numFmtId="0" fontId="14" fillId="0" borderId="0" xfId="0" applyFont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Fill="1"/>
    <xf numFmtId="0" fontId="15" fillId="0" borderId="0" xfId="0" applyFont="1" applyFill="1"/>
  </cellXfs>
  <cellStyles count="2">
    <cellStyle name="Normal" xfId="0" builtinId="0"/>
    <cellStyle name="Normal 2" xfId="1" xr:uid="{D35EB7A7-32D8-4159-B57F-1E8C613D3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180975</xdr:rowOff>
    </xdr:from>
    <xdr:ext cx="1304657" cy="377985"/>
    <xdr:pic>
      <xdr:nvPicPr>
        <xdr:cNvPr id="2" name="1 Imagen">
          <a:extLst>
            <a:ext uri="{FF2B5EF4-FFF2-40B4-BE49-F238E27FC236}">
              <a16:creationId xmlns:a16="http://schemas.microsoft.com/office/drawing/2014/main" id="{39869F4D-04AB-4103-A10E-316B58F5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80975"/>
          <a:ext cx="1304657" cy="3779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9C41-769E-4D1F-9912-22587E3F4707}">
  <sheetPr>
    <pageSetUpPr fitToPage="1"/>
  </sheetPr>
  <dimension ref="A1:Q110"/>
  <sheetViews>
    <sheetView tabSelected="1" topLeftCell="A76" workbookViewId="0">
      <selection activeCell="G116" sqref="G116"/>
    </sheetView>
  </sheetViews>
  <sheetFormatPr baseColWidth="10" defaultRowHeight="15" x14ac:dyDescent="0.25"/>
  <cols>
    <col min="1" max="1" width="54.5703125" customWidth="1"/>
    <col min="2" max="2" width="22.42578125" customWidth="1"/>
    <col min="3" max="3" width="18.140625" customWidth="1"/>
    <col min="4" max="4" width="16.5703125" customWidth="1"/>
    <col min="5" max="5" width="21.140625" customWidth="1"/>
    <col min="6" max="6" width="19.140625" customWidth="1"/>
    <col min="7" max="8" width="20.42578125" customWidth="1"/>
    <col min="9" max="9" width="15.28515625" bestFit="1" customWidth="1"/>
    <col min="10" max="10" width="16.42578125" bestFit="1" customWidth="1"/>
    <col min="11" max="11" width="14.28515625" customWidth="1"/>
  </cols>
  <sheetData>
    <row r="1" spans="1:11" x14ac:dyDescent="0.25">
      <c r="F1" s="1"/>
    </row>
    <row r="2" spans="1:11" x14ac:dyDescent="0.25">
      <c r="G2" s="2">
        <v>2024</v>
      </c>
      <c r="H2" s="2"/>
    </row>
    <row r="3" spans="1:11" x14ac:dyDescent="0.25">
      <c r="A3" s="2"/>
      <c r="B3" s="2"/>
      <c r="C3" s="2"/>
      <c r="D3" s="2"/>
      <c r="E3" s="2"/>
      <c r="F3" s="2"/>
      <c r="G3" s="2"/>
      <c r="H3" s="45"/>
      <c r="I3" s="45"/>
      <c r="J3" s="2"/>
    </row>
    <row r="4" spans="1:11" x14ac:dyDescent="0.25">
      <c r="A4" s="3" t="s">
        <v>0</v>
      </c>
      <c r="B4" s="3"/>
      <c r="C4" s="3"/>
      <c r="D4" s="3"/>
      <c r="E4" s="3"/>
      <c r="F4" s="3"/>
      <c r="G4" s="3"/>
      <c r="H4" s="46"/>
      <c r="I4" s="47"/>
    </row>
    <row r="5" spans="1:11" ht="15.75" thickBot="1" x14ac:dyDescent="0.3">
      <c r="A5" s="2"/>
      <c r="C5" s="4"/>
      <c r="D5" s="4"/>
      <c r="E5" s="4"/>
      <c r="F5" s="5"/>
      <c r="H5" s="47"/>
      <c r="I5" s="47"/>
    </row>
    <row r="6" spans="1:11" x14ac:dyDescent="0.25">
      <c r="A6" s="6" t="s">
        <v>1</v>
      </c>
      <c r="B6" s="7" t="s">
        <v>2</v>
      </c>
      <c r="C6" s="7" t="s">
        <v>3</v>
      </c>
      <c r="D6" s="7"/>
      <c r="E6" s="7" t="s">
        <v>4</v>
      </c>
      <c r="F6" s="8" t="s">
        <v>5</v>
      </c>
      <c r="G6" s="9" t="s">
        <v>6</v>
      </c>
      <c r="H6" s="48"/>
      <c r="I6" s="49"/>
    </row>
    <row r="7" spans="1:11" x14ac:dyDescent="0.25">
      <c r="A7" s="10"/>
      <c r="B7" s="11"/>
      <c r="C7" s="11"/>
      <c r="D7" s="11"/>
      <c r="E7" s="11"/>
      <c r="F7" s="12"/>
      <c r="G7" s="13"/>
      <c r="H7" s="48"/>
      <c r="I7" s="49"/>
    </row>
    <row r="8" spans="1:11" x14ac:dyDescent="0.25">
      <c r="A8" s="10"/>
      <c r="B8" s="11"/>
      <c r="C8" s="14" t="s">
        <v>7</v>
      </c>
      <c r="D8" s="14" t="s">
        <v>8</v>
      </c>
      <c r="E8" s="11"/>
      <c r="F8" s="12"/>
      <c r="G8" s="13"/>
      <c r="H8" s="48"/>
      <c r="I8" s="47"/>
    </row>
    <row r="9" spans="1:11" ht="15" customHeight="1" x14ac:dyDescent="0.25">
      <c r="A9" s="15" t="s">
        <v>9</v>
      </c>
      <c r="B9" s="16">
        <f t="shared" ref="B9:G9" si="0">+B10+B65+B81</f>
        <v>37109358019</v>
      </c>
      <c r="C9" s="16">
        <f t="shared" si="0"/>
        <v>2456304726.2299995</v>
      </c>
      <c r="D9" s="16">
        <f t="shared" si="0"/>
        <v>0</v>
      </c>
      <c r="E9" s="16">
        <f t="shared" si="0"/>
        <v>39565662745.229996</v>
      </c>
      <c r="F9" s="16">
        <f t="shared" si="0"/>
        <v>20765815173.449997</v>
      </c>
      <c r="G9" s="17">
        <f t="shared" si="0"/>
        <v>18799847571.779999</v>
      </c>
      <c r="H9" s="50"/>
      <c r="I9" s="47"/>
      <c r="J9" s="5"/>
      <c r="K9" s="18"/>
    </row>
    <row r="10" spans="1:11" x14ac:dyDescent="0.25">
      <c r="A10" s="19" t="s">
        <v>10</v>
      </c>
      <c r="B10" s="20">
        <f t="shared" ref="B10:G10" si="1">+B11+B35</f>
        <v>9496346459</v>
      </c>
      <c r="C10" s="20">
        <f t="shared" si="1"/>
        <v>7977129.290000001</v>
      </c>
      <c r="D10" s="20">
        <f t="shared" si="1"/>
        <v>0</v>
      </c>
      <c r="E10" s="20">
        <f t="shared" si="1"/>
        <v>9504323588.2900009</v>
      </c>
      <c r="F10" s="20">
        <f t="shared" si="1"/>
        <v>5344542920.3699951</v>
      </c>
      <c r="G10" s="21">
        <f t="shared" si="1"/>
        <v>4159780667.9200029</v>
      </c>
      <c r="H10" s="50"/>
      <c r="I10" s="51"/>
      <c r="J10" s="5"/>
    </row>
    <row r="11" spans="1:11" x14ac:dyDescent="0.25">
      <c r="A11" s="22" t="s">
        <v>11</v>
      </c>
      <c r="B11" s="23">
        <f>SUM(B12:B34)</f>
        <v>4408701559</v>
      </c>
      <c r="C11" s="23">
        <f t="shared" ref="C11:G11" si="2">SUM(C12:C34)</f>
        <v>2757475.8200000003</v>
      </c>
      <c r="D11" s="23">
        <f t="shared" si="2"/>
        <v>0</v>
      </c>
      <c r="E11" s="23">
        <f t="shared" si="2"/>
        <v>4411459034.8199997</v>
      </c>
      <c r="F11" s="23">
        <f t="shared" si="2"/>
        <v>2414889366.8599968</v>
      </c>
      <c r="G11" s="24">
        <f t="shared" si="2"/>
        <v>1996569667.9600029</v>
      </c>
      <c r="H11" s="51"/>
      <c r="I11" s="47"/>
    </row>
    <row r="12" spans="1:11" x14ac:dyDescent="0.25">
      <c r="A12" s="25" t="s">
        <v>12</v>
      </c>
      <c r="B12" s="26">
        <v>1360500000</v>
      </c>
      <c r="C12" s="26">
        <v>0</v>
      </c>
      <c r="D12" s="26">
        <v>0</v>
      </c>
      <c r="E12" s="26">
        <f t="shared" ref="E12:E25" si="3">+B12+C12+D12</f>
        <v>1360500000</v>
      </c>
      <c r="F12" s="26">
        <v>756447823.42999876</v>
      </c>
      <c r="G12" s="27">
        <f>+E12-F12</f>
        <v>604052176.57000124</v>
      </c>
      <c r="H12" s="28"/>
      <c r="I12" s="28"/>
      <c r="J12" s="28"/>
    </row>
    <row r="13" spans="1:11" x14ac:dyDescent="0.25">
      <c r="A13" s="25" t="s">
        <v>13</v>
      </c>
      <c r="B13" s="26">
        <v>270900000</v>
      </c>
      <c r="C13" s="26">
        <v>0</v>
      </c>
      <c r="D13" s="26">
        <v>0</v>
      </c>
      <c r="E13" s="26">
        <f>+B13+C13+D13</f>
        <v>270900000</v>
      </c>
      <c r="F13" s="26">
        <v>132722633.03000014</v>
      </c>
      <c r="G13" s="27">
        <f t="shared" ref="G13:G34" si="4">+E13-F13</f>
        <v>138177366.96999985</v>
      </c>
      <c r="H13" s="4"/>
    </row>
    <row r="14" spans="1:11" x14ac:dyDescent="0.25">
      <c r="A14" s="25" t="s">
        <v>14</v>
      </c>
      <c r="B14" s="26">
        <v>180500000</v>
      </c>
      <c r="C14" s="26">
        <v>0</v>
      </c>
      <c r="D14" s="26">
        <v>0</v>
      </c>
      <c r="E14" s="26">
        <f t="shared" si="3"/>
        <v>180500000</v>
      </c>
      <c r="F14" s="26">
        <v>113837632.71999988</v>
      </c>
      <c r="G14" s="27">
        <f t="shared" si="4"/>
        <v>66662367.28000012</v>
      </c>
      <c r="H14" s="4"/>
    </row>
    <row r="15" spans="1:11" x14ac:dyDescent="0.25">
      <c r="A15" s="25" t="s">
        <v>15</v>
      </c>
      <c r="B15" s="26">
        <v>710000</v>
      </c>
      <c r="C15" s="26">
        <v>0</v>
      </c>
      <c r="D15" s="26">
        <v>0</v>
      </c>
      <c r="E15" s="26">
        <f t="shared" si="3"/>
        <v>710000</v>
      </c>
      <c r="F15" s="26">
        <v>819126.34999999951</v>
      </c>
      <c r="G15" s="27">
        <f t="shared" si="4"/>
        <v>-109126.34999999951</v>
      </c>
      <c r="H15" s="4"/>
    </row>
    <row r="16" spans="1:11" x14ac:dyDescent="0.25">
      <c r="A16" s="25" t="s">
        <v>16</v>
      </c>
      <c r="B16" s="26">
        <v>12000</v>
      </c>
      <c r="C16" s="26">
        <v>0</v>
      </c>
      <c r="D16" s="26">
        <v>0</v>
      </c>
      <c r="E16" s="26">
        <f t="shared" si="3"/>
        <v>12000</v>
      </c>
      <c r="F16" s="26">
        <v>-14000</v>
      </c>
      <c r="G16" s="27">
        <f t="shared" si="4"/>
        <v>26000</v>
      </c>
      <c r="H16" s="4"/>
    </row>
    <row r="17" spans="1:8" x14ac:dyDescent="0.25">
      <c r="A17" s="25" t="s">
        <v>17</v>
      </c>
      <c r="B17" s="26">
        <v>900000</v>
      </c>
      <c r="C17" s="26">
        <v>1032267.04</v>
      </c>
      <c r="D17" s="26">
        <v>0</v>
      </c>
      <c r="E17" s="26">
        <f t="shared" si="3"/>
        <v>1932267.04</v>
      </c>
      <c r="F17" s="26">
        <v>1932267.0399999996</v>
      </c>
      <c r="G17" s="27">
        <f t="shared" si="4"/>
        <v>0</v>
      </c>
      <c r="H17" s="4"/>
    </row>
    <row r="18" spans="1:8" x14ac:dyDescent="0.25">
      <c r="A18" s="25" t="s">
        <v>18</v>
      </c>
      <c r="B18" s="26">
        <v>225500</v>
      </c>
      <c r="C18" s="26">
        <v>0</v>
      </c>
      <c r="D18" s="26">
        <v>0</v>
      </c>
      <c r="E18" s="26">
        <f t="shared" si="3"/>
        <v>225500</v>
      </c>
      <c r="F18" s="26">
        <v>324774.92</v>
      </c>
      <c r="G18" s="27">
        <f t="shared" si="4"/>
        <v>-99274.919999999984</v>
      </c>
      <c r="H18" s="4"/>
    </row>
    <row r="19" spans="1:8" x14ac:dyDescent="0.25">
      <c r="A19" s="25" t="s">
        <v>19</v>
      </c>
      <c r="B19" s="26">
        <v>1530500000</v>
      </c>
      <c r="C19" s="26">
        <v>0</v>
      </c>
      <c r="D19" s="26">
        <v>0</v>
      </c>
      <c r="E19" s="26">
        <f t="shared" si="3"/>
        <v>1530500000</v>
      </c>
      <c r="F19" s="26">
        <v>724315529.64999878</v>
      </c>
      <c r="G19" s="27">
        <f t="shared" si="4"/>
        <v>806184470.35000122</v>
      </c>
      <c r="H19" s="4"/>
    </row>
    <row r="20" spans="1:8" x14ac:dyDescent="0.25">
      <c r="A20" s="25" t="s">
        <v>20</v>
      </c>
      <c r="B20" s="26">
        <v>251210000</v>
      </c>
      <c r="C20" s="26">
        <v>0</v>
      </c>
      <c r="D20" s="26">
        <v>0</v>
      </c>
      <c r="E20" s="26">
        <f t="shared" si="3"/>
        <v>251210000</v>
      </c>
      <c r="F20" s="26">
        <v>167955141.06999999</v>
      </c>
      <c r="G20" s="27">
        <f t="shared" si="4"/>
        <v>83254858.930000007</v>
      </c>
      <c r="H20" s="4"/>
    </row>
    <row r="21" spans="1:8" x14ac:dyDescent="0.25">
      <c r="A21" s="25" t="s">
        <v>21</v>
      </c>
      <c r="B21" s="26">
        <v>60340000</v>
      </c>
      <c r="C21" s="26">
        <v>0</v>
      </c>
      <c r="D21" s="26">
        <v>0</v>
      </c>
      <c r="E21" s="26">
        <f t="shared" si="3"/>
        <v>60340000</v>
      </c>
      <c r="F21" s="26">
        <v>29792682.529999983</v>
      </c>
      <c r="G21" s="27">
        <f t="shared" si="4"/>
        <v>30547317.470000017</v>
      </c>
      <c r="H21" s="4"/>
    </row>
    <row r="22" spans="1:8" x14ac:dyDescent="0.25">
      <c r="A22" s="25" t="s">
        <v>22</v>
      </c>
      <c r="B22" s="26">
        <v>4120000</v>
      </c>
      <c r="C22" s="26">
        <v>1725208.78</v>
      </c>
      <c r="D22" s="26">
        <v>0</v>
      </c>
      <c r="E22" s="26">
        <f t="shared" si="3"/>
        <v>5845208.7800000003</v>
      </c>
      <c r="F22" s="26">
        <v>5755214.9299999978</v>
      </c>
      <c r="G22" s="27">
        <f t="shared" si="4"/>
        <v>89993.850000002421</v>
      </c>
      <c r="H22" s="4"/>
    </row>
    <row r="23" spans="1:8" x14ac:dyDescent="0.25">
      <c r="A23" s="25" t="s">
        <v>23</v>
      </c>
      <c r="B23" s="26">
        <v>46160000</v>
      </c>
      <c r="C23" s="26">
        <v>0</v>
      </c>
      <c r="D23" s="26">
        <v>0</v>
      </c>
      <c r="E23" s="26">
        <f t="shared" si="3"/>
        <v>46160000</v>
      </c>
      <c r="F23" s="26">
        <v>18627220.720000003</v>
      </c>
      <c r="G23" s="27">
        <f t="shared" si="4"/>
        <v>27532779.279999997</v>
      </c>
      <c r="H23" s="4"/>
    </row>
    <row r="24" spans="1:8" x14ac:dyDescent="0.25">
      <c r="A24" s="25" t="s">
        <v>24</v>
      </c>
      <c r="B24" s="26">
        <v>72000</v>
      </c>
      <c r="C24" s="26">
        <v>0</v>
      </c>
      <c r="D24" s="26">
        <v>0</v>
      </c>
      <c r="E24" s="26">
        <f t="shared" si="3"/>
        <v>72000</v>
      </c>
      <c r="F24" s="26">
        <v>0</v>
      </c>
      <c r="G24" s="27">
        <f t="shared" si="4"/>
        <v>72000</v>
      </c>
      <c r="H24" s="4"/>
    </row>
    <row r="25" spans="1:8" x14ac:dyDescent="0.25">
      <c r="A25" s="25" t="s">
        <v>25</v>
      </c>
      <c r="B25" s="26">
        <v>174000000</v>
      </c>
      <c r="C25" s="26">
        <v>0</v>
      </c>
      <c r="D25" s="26">
        <v>0</v>
      </c>
      <c r="E25" s="26">
        <f t="shared" si="3"/>
        <v>174000000</v>
      </c>
      <c r="F25" s="26">
        <v>182681749.85999992</v>
      </c>
      <c r="G25" s="27">
        <f t="shared" si="4"/>
        <v>-8681749.8599999249</v>
      </c>
      <c r="H25" s="4"/>
    </row>
    <row r="26" spans="1:8" x14ac:dyDescent="0.25">
      <c r="A26" s="25" t="s">
        <v>26</v>
      </c>
      <c r="B26" s="26">
        <v>141600000</v>
      </c>
      <c r="C26" s="29">
        <v>0</v>
      </c>
      <c r="D26" s="26">
        <v>0</v>
      </c>
      <c r="E26" s="26">
        <f>+B26+C26-D26</f>
        <v>141600000</v>
      </c>
      <c r="F26" s="26">
        <v>90219567.069999948</v>
      </c>
      <c r="G26" s="27">
        <f t="shared" si="4"/>
        <v>51380432.930000052</v>
      </c>
      <c r="H26" s="4"/>
    </row>
    <row r="27" spans="1:8" x14ac:dyDescent="0.25">
      <c r="A27" s="25" t="s">
        <v>27</v>
      </c>
      <c r="B27" s="26">
        <v>22550000</v>
      </c>
      <c r="C27" s="26">
        <v>0</v>
      </c>
      <c r="D27" s="26">
        <v>0</v>
      </c>
      <c r="E27" s="26">
        <f t="shared" ref="E27:E34" si="5">+B27+C27-D27</f>
        <v>22550000</v>
      </c>
      <c r="F27" s="26">
        <v>10944827.669999998</v>
      </c>
      <c r="G27" s="27">
        <f t="shared" si="4"/>
        <v>11605172.330000002</v>
      </c>
      <c r="H27" s="4"/>
    </row>
    <row r="28" spans="1:8" x14ac:dyDescent="0.25">
      <c r="A28" s="25" t="s">
        <v>28</v>
      </c>
      <c r="B28" s="26">
        <v>11052059</v>
      </c>
      <c r="C28" s="26">
        <v>0</v>
      </c>
      <c r="D28" s="26">
        <v>0</v>
      </c>
      <c r="E28" s="26">
        <f t="shared" si="5"/>
        <v>11052059</v>
      </c>
      <c r="F28" s="26">
        <v>5954553.5999999996</v>
      </c>
      <c r="G28" s="27">
        <f t="shared" si="4"/>
        <v>5097505.4000000004</v>
      </c>
      <c r="H28" s="4"/>
    </row>
    <row r="29" spans="1:8" x14ac:dyDescent="0.25">
      <c r="A29" s="25" t="s">
        <v>29</v>
      </c>
      <c r="B29" s="26">
        <v>141100000</v>
      </c>
      <c r="C29" s="26">
        <v>0</v>
      </c>
      <c r="D29" s="26">
        <v>0</v>
      </c>
      <c r="E29" s="26">
        <f t="shared" si="5"/>
        <v>141100000</v>
      </c>
      <c r="F29" s="26">
        <v>61998091.669999823</v>
      </c>
      <c r="G29" s="27">
        <f t="shared" si="4"/>
        <v>79101908.330000177</v>
      </c>
      <c r="H29" s="4"/>
    </row>
    <row r="30" spans="1:8" x14ac:dyDescent="0.25">
      <c r="A30" s="25" t="s">
        <v>30</v>
      </c>
      <c r="B30" s="26">
        <v>700000</v>
      </c>
      <c r="C30" s="26">
        <v>0</v>
      </c>
      <c r="D30" s="26">
        <v>0</v>
      </c>
      <c r="E30" s="26">
        <f t="shared" si="5"/>
        <v>700000</v>
      </c>
      <c r="F30" s="26">
        <v>911400</v>
      </c>
      <c r="G30" s="27">
        <f t="shared" si="4"/>
        <v>-211400</v>
      </c>
      <c r="H30" s="4"/>
    </row>
    <row r="31" spans="1:8" x14ac:dyDescent="0.25">
      <c r="A31" s="25" t="s">
        <v>31</v>
      </c>
      <c r="B31" s="26">
        <v>49350000</v>
      </c>
      <c r="C31" s="26">
        <v>0</v>
      </c>
      <c r="D31" s="26">
        <v>0</v>
      </c>
      <c r="E31" s="26">
        <f t="shared" si="5"/>
        <v>49350000</v>
      </c>
      <c r="F31" s="26">
        <v>33761715.600000001</v>
      </c>
      <c r="G31" s="27">
        <f t="shared" si="4"/>
        <v>15588284.399999999</v>
      </c>
      <c r="H31" s="4"/>
    </row>
    <row r="32" spans="1:8" x14ac:dyDescent="0.25">
      <c r="A32" s="25" t="s">
        <v>32</v>
      </c>
      <c r="B32" s="26">
        <v>129900000</v>
      </c>
      <c r="C32" s="26">
        <v>0</v>
      </c>
      <c r="D32" s="26">
        <v>0</v>
      </c>
      <c r="E32" s="26">
        <f t="shared" si="5"/>
        <v>129900000</v>
      </c>
      <c r="F32" s="26">
        <v>62083000</v>
      </c>
      <c r="G32" s="27">
        <f t="shared" si="4"/>
        <v>67817000</v>
      </c>
      <c r="H32" s="4"/>
    </row>
    <row r="33" spans="1:9" x14ac:dyDescent="0.25">
      <c r="A33" s="25" t="s">
        <v>33</v>
      </c>
      <c r="B33" s="26">
        <v>32300000</v>
      </c>
      <c r="C33" s="26">
        <v>0</v>
      </c>
      <c r="D33" s="26">
        <v>0</v>
      </c>
      <c r="E33" s="26">
        <f t="shared" si="5"/>
        <v>32300000</v>
      </c>
      <c r="F33" s="26">
        <v>12325680</v>
      </c>
      <c r="G33" s="27">
        <f t="shared" si="4"/>
        <v>19974320</v>
      </c>
      <c r="H33" s="4"/>
    </row>
    <row r="34" spans="1:9" x14ac:dyDescent="0.25">
      <c r="A34" s="25" t="s">
        <v>34</v>
      </c>
      <c r="B34" s="26">
        <v>0</v>
      </c>
      <c r="C34" s="26">
        <v>0</v>
      </c>
      <c r="D34" s="26">
        <v>0</v>
      </c>
      <c r="E34" s="26">
        <f t="shared" si="5"/>
        <v>0</v>
      </c>
      <c r="F34" s="26">
        <v>1492735</v>
      </c>
      <c r="G34" s="27">
        <f t="shared" si="4"/>
        <v>-1492735</v>
      </c>
      <c r="H34" s="4"/>
    </row>
    <row r="35" spans="1:9" x14ac:dyDescent="0.25">
      <c r="A35" s="22" t="s">
        <v>35</v>
      </c>
      <c r="B35" s="20">
        <f>SUM(B36:B64)</f>
        <v>5087644900</v>
      </c>
      <c r="C35" s="20">
        <f>SUM(C36:C64)</f>
        <v>5219653.4700000007</v>
      </c>
      <c r="D35" s="20">
        <f t="shared" ref="D35" si="6">SUM(D36:D62)</f>
        <v>0</v>
      </c>
      <c r="E35" s="20">
        <f>SUM(E36:E64)</f>
        <v>5092864553.4700003</v>
      </c>
      <c r="F35" s="20">
        <f>SUM(F36:F64)</f>
        <v>2929653553.5099988</v>
      </c>
      <c r="G35" s="21">
        <f>SUM(G36:G64)</f>
        <v>2163210999.96</v>
      </c>
      <c r="H35" s="4"/>
    </row>
    <row r="36" spans="1:9" x14ac:dyDescent="0.25">
      <c r="A36" s="25" t="s">
        <v>36</v>
      </c>
      <c r="B36" s="26">
        <v>51500000</v>
      </c>
      <c r="C36" s="26">
        <v>0</v>
      </c>
      <c r="D36" s="26">
        <v>0</v>
      </c>
      <c r="E36" s="26">
        <f t="shared" ref="E36:E64" si="7">+B36+C36+D36</f>
        <v>51500000</v>
      </c>
      <c r="F36" s="26">
        <v>13143628.369999992</v>
      </c>
      <c r="G36" s="27">
        <f t="shared" ref="G36:G64" si="8">+E36-F36</f>
        <v>38356371.63000001</v>
      </c>
      <c r="H36" s="5"/>
    </row>
    <row r="37" spans="1:9" x14ac:dyDescent="0.25">
      <c r="A37" s="25" t="s">
        <v>37</v>
      </c>
      <c r="B37" s="26">
        <v>25700000</v>
      </c>
      <c r="C37" s="26">
        <v>0</v>
      </c>
      <c r="D37" s="26">
        <v>0</v>
      </c>
      <c r="E37" s="26">
        <f t="shared" si="7"/>
        <v>25700000</v>
      </c>
      <c r="F37" s="26">
        <v>12962196.899999997</v>
      </c>
      <c r="G37" s="27">
        <f t="shared" si="8"/>
        <v>12737803.100000003</v>
      </c>
    </row>
    <row r="38" spans="1:9" x14ac:dyDescent="0.25">
      <c r="A38" s="25" t="s">
        <v>38</v>
      </c>
      <c r="B38" s="26">
        <v>187068400</v>
      </c>
      <c r="C38" s="26">
        <v>0</v>
      </c>
      <c r="D38" s="26">
        <v>0</v>
      </c>
      <c r="E38" s="26">
        <f t="shared" si="7"/>
        <v>187068400</v>
      </c>
      <c r="F38" s="26">
        <v>53168419.569999926</v>
      </c>
      <c r="G38" s="27">
        <f t="shared" si="8"/>
        <v>133899980.43000007</v>
      </c>
    </row>
    <row r="39" spans="1:9" x14ac:dyDescent="0.25">
      <c r="A39" s="25" t="s">
        <v>39</v>
      </c>
      <c r="B39" s="26">
        <v>152825000</v>
      </c>
      <c r="C39" s="26">
        <v>0</v>
      </c>
      <c r="D39" s="26">
        <v>0</v>
      </c>
      <c r="E39" s="26">
        <f t="shared" si="7"/>
        <v>152825000</v>
      </c>
      <c r="F39" s="26">
        <v>107025220.20999999</v>
      </c>
      <c r="G39" s="27">
        <f t="shared" si="8"/>
        <v>45799779.790000007</v>
      </c>
    </row>
    <row r="40" spans="1:9" x14ac:dyDescent="0.25">
      <c r="A40" s="25" t="s">
        <v>40</v>
      </c>
      <c r="B40" s="26">
        <v>10000</v>
      </c>
      <c r="C40" s="26">
        <v>0</v>
      </c>
      <c r="D40" s="26">
        <v>0</v>
      </c>
      <c r="E40" s="26">
        <f t="shared" si="7"/>
        <v>10000</v>
      </c>
      <c r="F40" s="26">
        <v>0</v>
      </c>
      <c r="G40" s="27">
        <f t="shared" si="8"/>
        <v>10000</v>
      </c>
    </row>
    <row r="41" spans="1:9" x14ac:dyDescent="0.25">
      <c r="A41" s="25" t="s">
        <v>41</v>
      </c>
      <c r="B41" s="26">
        <v>1000</v>
      </c>
      <c r="C41" s="26">
        <v>0</v>
      </c>
      <c r="D41" s="26">
        <v>0</v>
      </c>
      <c r="E41" s="26">
        <f t="shared" si="7"/>
        <v>1000</v>
      </c>
      <c r="F41" s="26">
        <v>0</v>
      </c>
      <c r="G41" s="27">
        <f t="shared" si="8"/>
        <v>1000</v>
      </c>
    </row>
    <row r="42" spans="1:9" x14ac:dyDescent="0.25">
      <c r="A42" s="25" t="s">
        <v>42</v>
      </c>
      <c r="B42" s="26">
        <v>17190600</v>
      </c>
      <c r="C42" s="26">
        <v>0</v>
      </c>
      <c r="D42" s="26">
        <v>0</v>
      </c>
      <c r="E42" s="26">
        <f t="shared" si="7"/>
        <v>17190600</v>
      </c>
      <c r="F42" s="26">
        <v>7495354.3899999969</v>
      </c>
      <c r="G42" s="27">
        <f t="shared" si="8"/>
        <v>9695245.6100000031</v>
      </c>
    </row>
    <row r="43" spans="1:9" x14ac:dyDescent="0.25">
      <c r="A43" s="25" t="s">
        <v>43</v>
      </c>
      <c r="B43" s="26">
        <v>108300</v>
      </c>
      <c r="C43" s="26">
        <v>0</v>
      </c>
      <c r="D43" s="26">
        <v>0</v>
      </c>
      <c r="E43" s="26">
        <f t="shared" si="7"/>
        <v>108300</v>
      </c>
      <c r="F43" s="26">
        <v>51000</v>
      </c>
      <c r="G43" s="27">
        <f t="shared" si="8"/>
        <v>57300</v>
      </c>
      <c r="I43" s="30"/>
    </row>
    <row r="44" spans="1:9" x14ac:dyDescent="0.25">
      <c r="A44" s="25" t="s">
        <v>44</v>
      </c>
      <c r="B44" s="26">
        <v>17300000</v>
      </c>
      <c r="C44" s="26">
        <v>0</v>
      </c>
      <c r="D44" s="26">
        <v>0</v>
      </c>
      <c r="E44" s="26">
        <f t="shared" si="7"/>
        <v>17300000</v>
      </c>
      <c r="F44" s="26">
        <v>10101979.959999999</v>
      </c>
      <c r="G44" s="27">
        <f t="shared" si="8"/>
        <v>7198020.040000001</v>
      </c>
      <c r="I44" s="30"/>
    </row>
    <row r="45" spans="1:9" x14ac:dyDescent="0.25">
      <c r="A45" s="25" t="s">
        <v>45</v>
      </c>
      <c r="B45" s="26">
        <v>0</v>
      </c>
      <c r="C45" s="26">
        <v>0</v>
      </c>
      <c r="D45" s="26">
        <v>0</v>
      </c>
      <c r="E45" s="26">
        <f t="shared" si="7"/>
        <v>0</v>
      </c>
      <c r="F45" s="26">
        <v>1800000</v>
      </c>
      <c r="G45" s="27">
        <f t="shared" si="8"/>
        <v>-1800000</v>
      </c>
      <c r="I45" s="30"/>
    </row>
    <row r="46" spans="1:9" x14ac:dyDescent="0.25">
      <c r="A46" s="25" t="s">
        <v>46</v>
      </c>
      <c r="B46" s="26">
        <v>40100000</v>
      </c>
      <c r="C46" s="26">
        <v>0</v>
      </c>
      <c r="D46" s="26">
        <v>0</v>
      </c>
      <c r="E46" s="26">
        <f t="shared" si="7"/>
        <v>40100000</v>
      </c>
      <c r="F46" s="26">
        <v>19645120.340000015</v>
      </c>
      <c r="G46" s="27">
        <f t="shared" si="8"/>
        <v>20454879.659999985</v>
      </c>
      <c r="I46" s="30"/>
    </row>
    <row r="47" spans="1:9" x14ac:dyDescent="0.25">
      <c r="A47" s="25" t="s">
        <v>47</v>
      </c>
      <c r="B47" s="26">
        <v>157900000</v>
      </c>
      <c r="C47" s="26">
        <v>0</v>
      </c>
      <c r="D47" s="26">
        <v>0</v>
      </c>
      <c r="E47" s="26">
        <f t="shared" si="7"/>
        <v>157900000</v>
      </c>
      <c r="F47" s="26">
        <v>73103560.809999958</v>
      </c>
      <c r="G47" s="27">
        <f t="shared" si="8"/>
        <v>84796439.190000042</v>
      </c>
      <c r="I47" s="30"/>
    </row>
    <row r="48" spans="1:9" x14ac:dyDescent="0.25">
      <c r="A48" s="25" t="s">
        <v>48</v>
      </c>
      <c r="B48" s="26">
        <v>4460000</v>
      </c>
      <c r="C48" s="26">
        <v>0</v>
      </c>
      <c r="D48" s="26">
        <v>0</v>
      </c>
      <c r="E48" s="26">
        <f t="shared" si="7"/>
        <v>4460000</v>
      </c>
      <c r="F48" s="26">
        <v>1785525.4999999986</v>
      </c>
      <c r="G48" s="27">
        <f t="shared" si="8"/>
        <v>2674474.5000000014</v>
      </c>
      <c r="I48" s="30"/>
    </row>
    <row r="49" spans="1:9" x14ac:dyDescent="0.25">
      <c r="A49" s="25" t="s">
        <v>49</v>
      </c>
      <c r="B49" s="26">
        <v>39410000</v>
      </c>
      <c r="C49" s="26">
        <v>0</v>
      </c>
      <c r="D49" s="26">
        <v>0</v>
      </c>
      <c r="E49" s="26">
        <f t="shared" si="7"/>
        <v>39410000</v>
      </c>
      <c r="F49" s="26">
        <v>19952450</v>
      </c>
      <c r="G49" s="27">
        <f t="shared" si="8"/>
        <v>19457550</v>
      </c>
      <c r="I49" s="30"/>
    </row>
    <row r="50" spans="1:9" x14ac:dyDescent="0.25">
      <c r="A50" s="25" t="s">
        <v>50</v>
      </c>
      <c r="B50" s="26">
        <v>140000</v>
      </c>
      <c r="C50" s="26">
        <v>0</v>
      </c>
      <c r="D50" s="26">
        <v>0</v>
      </c>
      <c r="E50" s="26">
        <f t="shared" si="7"/>
        <v>140000</v>
      </c>
      <c r="F50" s="26">
        <v>60576.57</v>
      </c>
      <c r="G50" s="27">
        <f t="shared" si="8"/>
        <v>79423.429999999993</v>
      </c>
      <c r="I50" s="30"/>
    </row>
    <row r="51" spans="1:9" x14ac:dyDescent="0.25">
      <c r="A51" s="25" t="s">
        <v>51</v>
      </c>
      <c r="B51" s="26">
        <v>744640900</v>
      </c>
      <c r="C51" s="26">
        <v>0</v>
      </c>
      <c r="D51" s="26">
        <v>0</v>
      </c>
      <c r="E51" s="26">
        <f t="shared" si="7"/>
        <v>744640900</v>
      </c>
      <c r="F51" s="26">
        <v>89097773.830000103</v>
      </c>
      <c r="G51" s="27">
        <f t="shared" si="8"/>
        <v>655543126.16999984</v>
      </c>
      <c r="I51" s="30"/>
    </row>
    <row r="52" spans="1:9" x14ac:dyDescent="0.25">
      <c r="A52" s="25" t="s">
        <v>52</v>
      </c>
      <c r="B52" s="26">
        <v>60000</v>
      </c>
      <c r="C52" s="26">
        <v>0</v>
      </c>
      <c r="D52" s="26">
        <v>0</v>
      </c>
      <c r="E52" s="26">
        <f t="shared" si="7"/>
        <v>60000</v>
      </c>
      <c r="F52" s="26">
        <v>225000</v>
      </c>
      <c r="G52" s="27">
        <f t="shared" si="8"/>
        <v>-165000</v>
      </c>
      <c r="I52" s="30"/>
    </row>
    <row r="53" spans="1:9" x14ac:dyDescent="0.25">
      <c r="A53" s="25" t="s">
        <v>53</v>
      </c>
      <c r="B53" s="26">
        <v>3566000000</v>
      </c>
      <c r="C53" s="26">
        <v>0</v>
      </c>
      <c r="D53" s="26">
        <v>0</v>
      </c>
      <c r="E53" s="26">
        <f t="shared" si="7"/>
        <v>3566000000</v>
      </c>
      <c r="F53" s="26">
        <v>2500227806.3299994</v>
      </c>
      <c r="G53" s="27">
        <f t="shared" si="8"/>
        <v>1065772193.6700006</v>
      </c>
      <c r="I53" s="30"/>
    </row>
    <row r="54" spans="1:9" x14ac:dyDescent="0.25">
      <c r="A54" s="25" t="s">
        <v>54</v>
      </c>
      <c r="B54" s="26">
        <v>280500</v>
      </c>
      <c r="C54" s="26">
        <v>0</v>
      </c>
      <c r="D54" s="26">
        <v>0</v>
      </c>
      <c r="E54" s="26">
        <f t="shared" si="7"/>
        <v>280500</v>
      </c>
      <c r="F54" s="26">
        <v>0</v>
      </c>
      <c r="G54" s="27">
        <f t="shared" si="8"/>
        <v>280500</v>
      </c>
      <c r="I54" s="30"/>
    </row>
    <row r="55" spans="1:9" x14ac:dyDescent="0.25">
      <c r="A55" s="25" t="s">
        <v>55</v>
      </c>
      <c r="B55" s="26">
        <v>3060000</v>
      </c>
      <c r="C55" s="26">
        <v>0</v>
      </c>
      <c r="D55" s="26">
        <v>0</v>
      </c>
      <c r="E55" s="26">
        <f t="shared" si="7"/>
        <v>3060000</v>
      </c>
      <c r="F55" s="26">
        <v>3125066.6799999997</v>
      </c>
      <c r="G55" s="27">
        <f t="shared" si="8"/>
        <v>-65066.679999999702</v>
      </c>
      <c r="I55" s="30"/>
    </row>
    <row r="56" spans="1:9" x14ac:dyDescent="0.25">
      <c r="A56" s="25" t="s">
        <v>56</v>
      </c>
      <c r="B56" s="26">
        <v>14450200</v>
      </c>
      <c r="C56" s="26">
        <v>0</v>
      </c>
      <c r="D56" s="26">
        <v>0</v>
      </c>
      <c r="E56" s="26">
        <f t="shared" si="7"/>
        <v>14450200</v>
      </c>
      <c r="F56" s="26">
        <v>3205230.38</v>
      </c>
      <c r="G56" s="27">
        <f t="shared" si="8"/>
        <v>11244969.620000001</v>
      </c>
      <c r="I56" s="30"/>
    </row>
    <row r="57" spans="1:9" x14ac:dyDescent="0.25">
      <c r="A57" s="25" t="s">
        <v>57</v>
      </c>
      <c r="B57" s="26">
        <v>450000</v>
      </c>
      <c r="C57" s="26">
        <v>0</v>
      </c>
      <c r="D57" s="26">
        <v>0</v>
      </c>
      <c r="E57" s="26">
        <f t="shared" si="7"/>
        <v>450000</v>
      </c>
      <c r="F57" s="26">
        <v>1000000</v>
      </c>
      <c r="G57" s="27">
        <f t="shared" si="8"/>
        <v>-550000</v>
      </c>
      <c r="I57" s="30"/>
    </row>
    <row r="58" spans="1:9" x14ac:dyDescent="0.25">
      <c r="A58" s="25" t="s">
        <v>58</v>
      </c>
      <c r="B58" s="26">
        <v>4960000</v>
      </c>
      <c r="C58" s="26">
        <v>0</v>
      </c>
      <c r="D58" s="26">
        <v>0</v>
      </c>
      <c r="E58" s="26">
        <f t="shared" si="7"/>
        <v>4960000</v>
      </c>
      <c r="F58" s="26">
        <v>121094.98</v>
      </c>
      <c r="G58" s="27">
        <f t="shared" si="8"/>
        <v>4838905.0199999996</v>
      </c>
      <c r="I58" s="30"/>
    </row>
    <row r="59" spans="1:9" x14ac:dyDescent="0.25">
      <c r="A59" s="25" t="s">
        <v>59</v>
      </c>
      <c r="B59" s="26">
        <v>35200000</v>
      </c>
      <c r="C59" s="26">
        <v>0</v>
      </c>
      <c r="D59" s="26">
        <v>0</v>
      </c>
      <c r="E59" s="26">
        <f t="shared" si="7"/>
        <v>35200000</v>
      </c>
      <c r="F59" s="26">
        <v>2114395.2199999997</v>
      </c>
      <c r="G59" s="27">
        <f t="shared" si="8"/>
        <v>33085604.780000001</v>
      </c>
      <c r="H59" s="4"/>
      <c r="I59" s="30"/>
    </row>
    <row r="60" spans="1:9" x14ac:dyDescent="0.25">
      <c r="A60" s="25" t="s">
        <v>60</v>
      </c>
      <c r="B60" s="26">
        <v>3000000</v>
      </c>
      <c r="C60" s="26">
        <v>3000000</v>
      </c>
      <c r="D60" s="26">
        <v>0</v>
      </c>
      <c r="E60" s="26">
        <f t="shared" si="7"/>
        <v>6000000</v>
      </c>
      <c r="F60" s="26">
        <v>6000000</v>
      </c>
      <c r="G60" s="27">
        <f t="shared" si="8"/>
        <v>0</v>
      </c>
      <c r="H60" s="4"/>
      <c r="I60" s="30"/>
    </row>
    <row r="61" spans="1:9" x14ac:dyDescent="0.25">
      <c r="A61" s="25" t="s">
        <v>61</v>
      </c>
      <c r="B61" s="26">
        <v>18000000</v>
      </c>
      <c r="C61" s="26">
        <v>0</v>
      </c>
      <c r="D61" s="26">
        <v>0</v>
      </c>
      <c r="E61" s="26">
        <f t="shared" si="7"/>
        <v>18000000</v>
      </c>
      <c r="F61" s="26">
        <v>0</v>
      </c>
      <c r="G61" s="27">
        <f t="shared" si="8"/>
        <v>18000000</v>
      </c>
      <c r="H61" s="4"/>
      <c r="I61" s="30"/>
    </row>
    <row r="62" spans="1:9" x14ac:dyDescent="0.25">
      <c r="A62" s="25" t="s">
        <v>62</v>
      </c>
      <c r="B62" s="26">
        <v>1830000</v>
      </c>
      <c r="C62" s="26">
        <v>0</v>
      </c>
      <c r="D62" s="26">
        <v>0</v>
      </c>
      <c r="E62" s="26">
        <f t="shared" si="7"/>
        <v>1830000</v>
      </c>
      <c r="F62" s="26">
        <v>0</v>
      </c>
      <c r="G62" s="27">
        <f t="shared" si="8"/>
        <v>1830000</v>
      </c>
      <c r="H62" s="4"/>
      <c r="I62" s="30"/>
    </row>
    <row r="63" spans="1:9" x14ac:dyDescent="0.25">
      <c r="A63" s="25" t="s">
        <v>63</v>
      </c>
      <c r="B63" s="26">
        <v>2000000</v>
      </c>
      <c r="C63" s="26">
        <v>2219653.4700000002</v>
      </c>
      <c r="D63" s="26">
        <v>0</v>
      </c>
      <c r="E63" s="26">
        <f t="shared" si="7"/>
        <v>4219653.4700000007</v>
      </c>
      <c r="F63" s="26">
        <v>4219653.47</v>
      </c>
      <c r="G63" s="27">
        <f t="shared" si="8"/>
        <v>0</v>
      </c>
      <c r="H63" s="4"/>
      <c r="I63" s="30"/>
    </row>
    <row r="64" spans="1:9" x14ac:dyDescent="0.25">
      <c r="A64" s="25" t="s">
        <v>64</v>
      </c>
      <c r="B64" s="26">
        <v>0</v>
      </c>
      <c r="C64" s="26">
        <v>0</v>
      </c>
      <c r="D64" s="26">
        <v>0</v>
      </c>
      <c r="E64" s="26">
        <f t="shared" si="7"/>
        <v>0</v>
      </c>
      <c r="F64" s="26">
        <v>22500</v>
      </c>
      <c r="G64" s="27">
        <f t="shared" si="8"/>
        <v>-22500</v>
      </c>
      <c r="H64" s="4"/>
      <c r="I64" s="30"/>
    </row>
    <row r="65" spans="1:11" x14ac:dyDescent="0.25">
      <c r="A65" s="15" t="s">
        <v>65</v>
      </c>
      <c r="B65" s="16">
        <f t="shared" ref="B65:G65" si="9">SUM(B66+B79)</f>
        <v>15720063560</v>
      </c>
      <c r="C65" s="16">
        <f t="shared" si="9"/>
        <v>2127808777.2399998</v>
      </c>
      <c r="D65" s="16">
        <f t="shared" si="9"/>
        <v>0</v>
      </c>
      <c r="E65" s="16">
        <f t="shared" si="9"/>
        <v>17847872337.239998</v>
      </c>
      <c r="F65" s="16">
        <f t="shared" si="9"/>
        <v>8737816611.5500031</v>
      </c>
      <c r="G65" s="17">
        <f t="shared" si="9"/>
        <v>9110055725.6899948</v>
      </c>
      <c r="H65" s="4"/>
      <c r="I65" s="31"/>
    </row>
    <row r="66" spans="1:11" x14ac:dyDescent="0.25">
      <c r="A66" s="19" t="s">
        <v>66</v>
      </c>
      <c r="B66" s="23">
        <f>SUM(B67:B78)</f>
        <v>15720063560</v>
      </c>
      <c r="C66" s="23">
        <f>SUM(C67:C78)</f>
        <v>2120113777.2399998</v>
      </c>
      <c r="D66" s="23">
        <v>0</v>
      </c>
      <c r="E66" s="23">
        <f t="shared" ref="E66:E78" si="10">+B66+C66+D66</f>
        <v>17840177337.239998</v>
      </c>
      <c r="F66" s="23">
        <f>SUM(F67:F78)</f>
        <v>8730121611.5500031</v>
      </c>
      <c r="G66" s="24">
        <f>+E66-F66</f>
        <v>9110055725.6899948</v>
      </c>
      <c r="H66" s="4"/>
      <c r="I66" s="30"/>
      <c r="K66" s="4"/>
    </row>
    <row r="67" spans="1:11" x14ac:dyDescent="0.25">
      <c r="A67" s="32" t="s">
        <v>67</v>
      </c>
      <c r="B67" s="26">
        <v>8563635100</v>
      </c>
      <c r="C67" s="26">
        <v>1300000000</v>
      </c>
      <c r="D67" s="26">
        <v>0</v>
      </c>
      <c r="E67" s="26">
        <f>+B67+C67+D67</f>
        <v>9863635100</v>
      </c>
      <c r="F67" s="26">
        <v>5023526418.0799999</v>
      </c>
      <c r="G67" s="27">
        <f t="shared" ref="G67:G78" si="11">+E67-F67</f>
        <v>4840108681.9200001</v>
      </c>
      <c r="H67" s="4"/>
      <c r="I67" s="30"/>
      <c r="K67" s="4"/>
    </row>
    <row r="68" spans="1:11" x14ac:dyDescent="0.25">
      <c r="A68" s="32" t="s">
        <v>68</v>
      </c>
      <c r="B68" s="26">
        <v>363988600</v>
      </c>
      <c r="C68" s="26">
        <v>0</v>
      </c>
      <c r="D68" s="26">
        <v>0</v>
      </c>
      <c r="E68" s="26">
        <f>+B68+C68+D68</f>
        <v>363988600</v>
      </c>
      <c r="F68" s="26">
        <v>187051674.75</v>
      </c>
      <c r="G68" s="27">
        <f t="shared" si="11"/>
        <v>176936925.25</v>
      </c>
      <c r="H68" s="4"/>
      <c r="I68" s="30"/>
      <c r="K68" s="4"/>
    </row>
    <row r="69" spans="1:11" x14ac:dyDescent="0.25">
      <c r="A69" s="32" t="s">
        <v>69</v>
      </c>
      <c r="B69" s="26">
        <v>3287147600</v>
      </c>
      <c r="C69" s="26">
        <v>427600000</v>
      </c>
      <c r="D69" s="26">
        <v>0</v>
      </c>
      <c r="E69" s="26">
        <f>+B69+C69+D69</f>
        <v>3714747600</v>
      </c>
      <c r="F69" s="26">
        <v>1930407071.8200004</v>
      </c>
      <c r="G69" s="27">
        <f t="shared" si="11"/>
        <v>1784340528.1799996</v>
      </c>
      <c r="H69" s="4"/>
      <c r="I69" s="30"/>
      <c r="K69" s="4"/>
    </row>
    <row r="70" spans="1:11" x14ac:dyDescent="0.25">
      <c r="A70" s="32" t="s">
        <v>70</v>
      </c>
      <c r="B70" s="26">
        <v>796876900</v>
      </c>
      <c r="C70" s="26">
        <v>0</v>
      </c>
      <c r="D70" s="26">
        <v>0</v>
      </c>
      <c r="E70" s="26">
        <f t="shared" ref="E70:E74" si="12">+B70+C70+D70</f>
        <v>796876900</v>
      </c>
      <c r="F70" s="26">
        <v>352064932.87000006</v>
      </c>
      <c r="G70" s="27">
        <f t="shared" si="11"/>
        <v>444811967.12999994</v>
      </c>
      <c r="H70" s="4"/>
      <c r="I70" s="30"/>
      <c r="K70" s="4"/>
    </row>
    <row r="71" spans="1:11" x14ac:dyDescent="0.25">
      <c r="A71" s="32" t="s">
        <v>71</v>
      </c>
      <c r="B71" s="26">
        <v>0</v>
      </c>
      <c r="C71" s="26">
        <v>195773807.55000001</v>
      </c>
      <c r="D71" s="26">
        <v>0</v>
      </c>
      <c r="E71" s="26">
        <f t="shared" si="12"/>
        <v>195773807.55000001</v>
      </c>
      <c r="F71" s="26">
        <v>195773807.55000004</v>
      </c>
      <c r="G71" s="27">
        <f t="shared" si="11"/>
        <v>0</v>
      </c>
      <c r="H71" s="4"/>
      <c r="I71" s="30"/>
      <c r="K71" s="4"/>
    </row>
    <row r="72" spans="1:11" x14ac:dyDescent="0.25">
      <c r="A72" s="32" t="s">
        <v>72</v>
      </c>
      <c r="B72" s="26">
        <v>0</v>
      </c>
      <c r="C72" s="26">
        <v>6399321.9000000004</v>
      </c>
      <c r="D72" s="26">
        <v>0</v>
      </c>
      <c r="E72" s="26">
        <f t="shared" si="12"/>
        <v>6399321.9000000004</v>
      </c>
      <c r="F72" s="26">
        <v>6399321.8999999994</v>
      </c>
      <c r="G72" s="27">
        <f t="shared" si="11"/>
        <v>0</v>
      </c>
      <c r="H72" s="4"/>
      <c r="I72" s="30"/>
      <c r="K72" s="4"/>
    </row>
    <row r="73" spans="1:11" x14ac:dyDescent="0.25">
      <c r="A73" s="32" t="s">
        <v>73</v>
      </c>
      <c r="B73" s="26">
        <v>0</v>
      </c>
      <c r="C73" s="26">
        <v>65922675.849999994</v>
      </c>
      <c r="D73" s="26">
        <v>0</v>
      </c>
      <c r="E73" s="26">
        <f t="shared" si="12"/>
        <v>65922675.849999994</v>
      </c>
      <c r="F73" s="26">
        <v>65922675.850000001</v>
      </c>
      <c r="G73" s="27">
        <f t="shared" si="11"/>
        <v>0</v>
      </c>
      <c r="H73" s="4"/>
      <c r="I73" s="30"/>
      <c r="K73" s="4"/>
    </row>
    <row r="74" spans="1:11" x14ac:dyDescent="0.25">
      <c r="A74" s="32" t="s">
        <v>74</v>
      </c>
      <c r="B74" s="26">
        <v>0</v>
      </c>
      <c r="C74" s="26">
        <v>16638391.960000001</v>
      </c>
      <c r="D74" s="26">
        <v>0</v>
      </c>
      <c r="E74" s="26">
        <f t="shared" si="12"/>
        <v>16638391.960000001</v>
      </c>
      <c r="F74" s="26">
        <v>16638391.959999999</v>
      </c>
      <c r="G74" s="27">
        <f t="shared" si="11"/>
        <v>0</v>
      </c>
      <c r="H74" s="4"/>
      <c r="I74" s="30"/>
      <c r="K74" s="4"/>
    </row>
    <row r="75" spans="1:11" x14ac:dyDescent="0.25">
      <c r="A75" s="32" t="s">
        <v>75</v>
      </c>
      <c r="B75" s="26">
        <v>0</v>
      </c>
      <c r="C75" s="26">
        <v>24393631.620000001</v>
      </c>
      <c r="D75" s="26">
        <v>0</v>
      </c>
      <c r="E75" s="26">
        <f>+B75+C75+D75</f>
        <v>24393631.620000001</v>
      </c>
      <c r="F75" s="26">
        <v>24393631.620000001</v>
      </c>
      <c r="G75" s="27">
        <f t="shared" si="11"/>
        <v>0</v>
      </c>
      <c r="H75" s="4"/>
      <c r="I75" s="4"/>
      <c r="K75" s="4"/>
    </row>
    <row r="76" spans="1:11" x14ac:dyDescent="0.25">
      <c r="A76" s="32" t="s">
        <v>76</v>
      </c>
      <c r="B76" s="26">
        <v>2705415360</v>
      </c>
      <c r="C76" s="26">
        <v>0</v>
      </c>
      <c r="D76" s="26">
        <v>0</v>
      </c>
      <c r="E76" s="26">
        <f t="shared" si="10"/>
        <v>2705415360</v>
      </c>
      <c r="F76" s="26">
        <v>841529746</v>
      </c>
      <c r="G76" s="27">
        <f t="shared" si="11"/>
        <v>1863885614</v>
      </c>
      <c r="H76" s="4"/>
      <c r="I76" s="4"/>
      <c r="K76" s="4"/>
    </row>
    <row r="77" spans="1:11" x14ac:dyDescent="0.25">
      <c r="A77" s="32" t="s">
        <v>77</v>
      </c>
      <c r="B77" s="26">
        <v>3000000</v>
      </c>
      <c r="C77" s="26">
        <v>15648756.609999999</v>
      </c>
      <c r="D77" s="26">
        <v>0</v>
      </c>
      <c r="E77" s="26">
        <f t="shared" si="10"/>
        <v>18648756.609999999</v>
      </c>
      <c r="F77" s="26">
        <v>18648756.609999999</v>
      </c>
      <c r="G77" s="27">
        <f t="shared" si="11"/>
        <v>0</v>
      </c>
      <c r="H77" s="4"/>
      <c r="I77" s="4"/>
      <c r="K77" s="4"/>
    </row>
    <row r="78" spans="1:11" x14ac:dyDescent="0.25">
      <c r="A78" s="32" t="s">
        <v>78</v>
      </c>
      <c r="B78" s="26">
        <v>0</v>
      </c>
      <c r="C78" s="26">
        <v>67737191.75</v>
      </c>
      <c r="D78" s="26">
        <v>0</v>
      </c>
      <c r="E78" s="26">
        <f t="shared" si="10"/>
        <v>67737191.75</v>
      </c>
      <c r="F78" s="26">
        <v>67765182.540000007</v>
      </c>
      <c r="G78" s="27">
        <f t="shared" si="11"/>
        <v>-27990.790000006557</v>
      </c>
      <c r="H78" s="4"/>
      <c r="I78" s="4"/>
      <c r="K78" s="4"/>
    </row>
    <row r="79" spans="1:11" x14ac:dyDescent="0.25">
      <c r="A79" s="19" t="s">
        <v>79</v>
      </c>
      <c r="B79" s="23">
        <f t="shared" ref="B79:G79" si="13">SUM(B80:B80)</f>
        <v>0</v>
      </c>
      <c r="C79" s="23">
        <f t="shared" si="13"/>
        <v>7695000</v>
      </c>
      <c r="D79" s="23">
        <f t="shared" si="13"/>
        <v>0</v>
      </c>
      <c r="E79" s="23">
        <f t="shared" si="13"/>
        <v>7695000</v>
      </c>
      <c r="F79" s="23">
        <f t="shared" si="13"/>
        <v>7695000</v>
      </c>
      <c r="G79" s="24">
        <f t="shared" si="13"/>
        <v>0</v>
      </c>
      <c r="H79" s="4"/>
      <c r="K79" s="4"/>
    </row>
    <row r="80" spans="1:11" x14ac:dyDescent="0.25">
      <c r="A80" s="25" t="s">
        <v>80</v>
      </c>
      <c r="B80" s="26">
        <v>0</v>
      </c>
      <c r="C80" s="26">
        <v>7695000</v>
      </c>
      <c r="D80" s="26">
        <v>0</v>
      </c>
      <c r="E80" s="26">
        <f t="shared" ref="E80" si="14">+B80+C80+D80</f>
        <v>7695000</v>
      </c>
      <c r="F80" s="26">
        <v>7695000</v>
      </c>
      <c r="G80" s="27">
        <f t="shared" ref="G80" si="15">+E80-F80</f>
        <v>0</v>
      </c>
      <c r="H80" s="4"/>
      <c r="K80" s="4"/>
    </row>
    <row r="81" spans="1:17" x14ac:dyDescent="0.25">
      <c r="A81" s="15" t="s">
        <v>81</v>
      </c>
      <c r="B81" s="16">
        <f t="shared" ref="B81:F81" si="16">+B82+B85</f>
        <v>11892948000</v>
      </c>
      <c r="C81" s="16">
        <f t="shared" si="16"/>
        <v>320518819.70000005</v>
      </c>
      <c r="D81" s="16">
        <f t="shared" si="16"/>
        <v>0</v>
      </c>
      <c r="E81" s="16">
        <f t="shared" si="16"/>
        <v>12213466819.700001</v>
      </c>
      <c r="F81" s="16">
        <f t="shared" si="16"/>
        <v>6683455641.5299988</v>
      </c>
      <c r="G81" s="17">
        <f>+G82+G85</f>
        <v>5530011178.170002</v>
      </c>
      <c r="H81" s="5"/>
      <c r="I81" s="4"/>
      <c r="J81" s="5"/>
      <c r="K81" s="18"/>
    </row>
    <row r="82" spans="1:17" x14ac:dyDescent="0.25">
      <c r="A82" s="19" t="s">
        <v>82</v>
      </c>
      <c r="B82" s="33">
        <f>SUM(B83:B83)</f>
        <v>11890948000</v>
      </c>
      <c r="C82" s="33">
        <f>SUM(C83:C84)</f>
        <v>320518819.70000005</v>
      </c>
      <c r="D82" s="33">
        <f>SUM(D83:D83)</f>
        <v>0</v>
      </c>
      <c r="E82" s="33">
        <f>SUM(E83:E84)</f>
        <v>12211466819.700001</v>
      </c>
      <c r="F82" s="23">
        <f>SUM(F83:F84)</f>
        <v>6680719491.5299988</v>
      </c>
      <c r="G82" s="24">
        <f>+E82-F82</f>
        <v>5530747328.170002</v>
      </c>
      <c r="H82" s="5"/>
      <c r="I82" s="4"/>
      <c r="J82" s="5"/>
      <c r="K82" s="18"/>
    </row>
    <row r="83" spans="1:17" x14ac:dyDescent="0.25">
      <c r="A83" s="25" t="s">
        <v>83</v>
      </c>
      <c r="B83" s="26">
        <v>11890948000</v>
      </c>
      <c r="C83" s="26">
        <v>0</v>
      </c>
      <c r="D83" s="26">
        <v>0</v>
      </c>
      <c r="E83" s="26">
        <f>+B83+C83+D83</f>
        <v>11890948000</v>
      </c>
      <c r="F83" s="26">
        <v>6360200671.829999</v>
      </c>
      <c r="G83" s="27">
        <f>+E83-F83</f>
        <v>5530747328.170001</v>
      </c>
      <c r="H83" s="5"/>
      <c r="I83" s="4"/>
      <c r="J83" s="5"/>
      <c r="K83" s="18"/>
    </row>
    <row r="84" spans="1:17" x14ac:dyDescent="0.25">
      <c r="A84" s="25" t="s">
        <v>84</v>
      </c>
      <c r="B84" s="26">
        <v>0</v>
      </c>
      <c r="C84" s="26">
        <v>320518819.70000005</v>
      </c>
      <c r="D84" s="26">
        <v>0</v>
      </c>
      <c r="E84" s="26">
        <f>+B84+C84+D84</f>
        <v>320518819.70000005</v>
      </c>
      <c r="F84" s="26">
        <v>320518819.69999999</v>
      </c>
      <c r="G84" s="27">
        <f>+E84-F84</f>
        <v>0</v>
      </c>
      <c r="H84" s="5"/>
      <c r="I84" s="4"/>
      <c r="J84" s="5"/>
      <c r="K84" s="18"/>
    </row>
    <row r="85" spans="1:17" x14ac:dyDescent="0.25">
      <c r="A85" s="19" t="s">
        <v>85</v>
      </c>
      <c r="B85" s="33">
        <f>SUM(B86:B86)</f>
        <v>2000000</v>
      </c>
      <c r="C85" s="23">
        <f>SUM(C86:C86)</f>
        <v>0</v>
      </c>
      <c r="D85" s="23">
        <f>SUM(D86:D86)</f>
        <v>0</v>
      </c>
      <c r="E85" s="23">
        <f>+B85+C85+D85</f>
        <v>2000000</v>
      </c>
      <c r="F85" s="23">
        <f>SUM(F86:F86)</f>
        <v>2736150</v>
      </c>
      <c r="G85" s="24">
        <f>+E85-F85</f>
        <v>-736150</v>
      </c>
      <c r="H85" s="5"/>
      <c r="I85" s="4"/>
      <c r="J85" s="5"/>
      <c r="K85" s="18"/>
    </row>
    <row r="86" spans="1:17" x14ac:dyDescent="0.25">
      <c r="A86" s="25" t="s">
        <v>86</v>
      </c>
      <c r="B86" s="26">
        <v>2000000</v>
      </c>
      <c r="C86" s="26">
        <v>0</v>
      </c>
      <c r="D86" s="26">
        <v>0</v>
      </c>
      <c r="E86" s="26">
        <f>+B86+C86+D86</f>
        <v>2000000</v>
      </c>
      <c r="F86" s="26">
        <v>2736150</v>
      </c>
      <c r="G86" s="27">
        <f>+E86-F86</f>
        <v>-736150</v>
      </c>
      <c r="H86" s="5"/>
      <c r="I86" s="4"/>
      <c r="J86" s="5"/>
      <c r="K86" s="18"/>
    </row>
    <row r="87" spans="1:17" x14ac:dyDescent="0.25">
      <c r="A87" s="15" t="s">
        <v>87</v>
      </c>
      <c r="B87" s="16">
        <f t="shared" ref="B87:F87" si="17">SUM(B88:B91)</f>
        <v>124148000</v>
      </c>
      <c r="C87" s="16">
        <f t="shared" si="17"/>
        <v>298943288.40999997</v>
      </c>
      <c r="D87" s="16">
        <f t="shared" si="17"/>
        <v>0</v>
      </c>
      <c r="E87" s="16">
        <f t="shared" si="17"/>
        <v>423091288.40999997</v>
      </c>
      <c r="F87" s="16">
        <f t="shared" si="17"/>
        <v>298959125.81999999</v>
      </c>
      <c r="G87" s="17">
        <f>SUM(G88:G91)</f>
        <v>124132162.59</v>
      </c>
      <c r="H87" s="5"/>
      <c r="I87" s="4"/>
      <c r="J87" s="5"/>
      <c r="K87" s="5"/>
    </row>
    <row r="88" spans="1:17" x14ac:dyDescent="0.25">
      <c r="A88" s="25" t="s">
        <v>88</v>
      </c>
      <c r="B88" s="26">
        <v>40000</v>
      </c>
      <c r="C88" s="26">
        <v>0</v>
      </c>
      <c r="D88" s="26">
        <v>0</v>
      </c>
      <c r="E88" s="26">
        <f>+B88+C88+D88</f>
        <v>40000</v>
      </c>
      <c r="F88" s="26">
        <v>15837.41</v>
      </c>
      <c r="G88" s="27">
        <f>+E88-F88</f>
        <v>24162.59</v>
      </c>
      <c r="H88" s="4"/>
      <c r="K88" s="4"/>
    </row>
    <row r="89" spans="1:17" x14ac:dyDescent="0.25">
      <c r="A89" s="25" t="s">
        <v>89</v>
      </c>
      <c r="B89" s="26">
        <v>8000</v>
      </c>
      <c r="C89" s="26">
        <v>0</v>
      </c>
      <c r="D89" s="26">
        <v>0</v>
      </c>
      <c r="E89" s="26">
        <f>+B89+C89+D89</f>
        <v>8000</v>
      </c>
      <c r="F89" s="26">
        <v>0</v>
      </c>
      <c r="G89" s="27">
        <f>+E89-F89</f>
        <v>8000</v>
      </c>
      <c r="H89" s="4"/>
    </row>
    <row r="90" spans="1:17" x14ac:dyDescent="0.25">
      <c r="A90" s="25" t="s">
        <v>90</v>
      </c>
      <c r="B90" s="26">
        <v>0</v>
      </c>
      <c r="C90" s="26">
        <v>298943288.40999997</v>
      </c>
      <c r="D90" s="26">
        <v>0</v>
      </c>
      <c r="E90" s="26">
        <f>+B90+C90+D90</f>
        <v>298943288.40999997</v>
      </c>
      <c r="F90" s="34">
        <v>298943288.40999997</v>
      </c>
      <c r="G90" s="27">
        <f>+E90-F90</f>
        <v>0</v>
      </c>
      <c r="H90" s="4"/>
      <c r="I90" s="4"/>
      <c r="J90" s="4"/>
    </row>
    <row r="91" spans="1:17" x14ac:dyDescent="0.25">
      <c r="A91" s="25" t="s">
        <v>91</v>
      </c>
      <c r="B91" s="26">
        <v>124100000</v>
      </c>
      <c r="C91" s="26">
        <v>0</v>
      </c>
      <c r="D91" s="26">
        <v>0</v>
      </c>
      <c r="E91" s="26">
        <f>+B91+C91+D91</f>
        <v>124100000</v>
      </c>
      <c r="F91" s="26">
        <v>0</v>
      </c>
      <c r="G91" s="27">
        <f>+E91-F91</f>
        <v>124100000</v>
      </c>
      <c r="H91" s="4"/>
    </row>
    <row r="92" spans="1:17" s="35" customFormat="1" x14ac:dyDescent="0.25">
      <c r="A92" s="15" t="s">
        <v>92</v>
      </c>
      <c r="B92" s="16">
        <f t="shared" ref="B92:G92" si="18">+B87+B9</f>
        <v>37233506019</v>
      </c>
      <c r="C92" s="16">
        <f t="shared" si="18"/>
        <v>2755248014.6399994</v>
      </c>
      <c r="D92" s="16">
        <f t="shared" si="18"/>
        <v>0</v>
      </c>
      <c r="E92" s="16">
        <f t="shared" si="18"/>
        <v>39988754033.639999</v>
      </c>
      <c r="F92" s="16">
        <f t="shared" si="18"/>
        <v>21064774299.269997</v>
      </c>
      <c r="G92" s="17">
        <f t="shared" si="18"/>
        <v>18923979734.369999</v>
      </c>
      <c r="H92" s="5"/>
      <c r="I92"/>
      <c r="J92"/>
      <c r="K92"/>
      <c r="L92"/>
      <c r="M92"/>
      <c r="N92"/>
      <c r="O92"/>
      <c r="P92"/>
      <c r="Q92"/>
    </row>
    <row r="93" spans="1:17" x14ac:dyDescent="0.25">
      <c r="A93" s="36"/>
      <c r="B93" s="37"/>
      <c r="C93" s="38"/>
      <c r="D93" s="38"/>
      <c r="E93" s="39"/>
      <c r="F93" s="38"/>
      <c r="G93" s="40"/>
      <c r="H93" s="41"/>
    </row>
    <row r="94" spans="1:17" x14ac:dyDescent="0.25">
      <c r="A94" s="19" t="s">
        <v>93</v>
      </c>
      <c r="B94" s="20">
        <f t="shared" ref="B94:G94" si="19">SUM(B95:B98)</f>
        <v>4283861135</v>
      </c>
      <c r="C94" s="20">
        <f t="shared" si="19"/>
        <v>5334702944.3599997</v>
      </c>
      <c r="D94" s="20">
        <f t="shared" si="19"/>
        <v>0</v>
      </c>
      <c r="E94" s="20">
        <f t="shared" si="19"/>
        <v>9618564079.3600006</v>
      </c>
      <c r="F94" s="20">
        <f t="shared" si="19"/>
        <v>9593972455.5</v>
      </c>
      <c r="G94" s="21">
        <f t="shared" si="19"/>
        <v>24591623.859999657</v>
      </c>
      <c r="H94" s="5"/>
      <c r="I94" s="4"/>
      <c r="J94" s="5"/>
      <c r="K94" s="18"/>
    </row>
    <row r="95" spans="1:17" x14ac:dyDescent="0.25">
      <c r="A95" s="25" t="s">
        <v>94</v>
      </c>
      <c r="B95" s="26">
        <v>2021000000</v>
      </c>
      <c r="C95" s="26">
        <v>1422702944.3599999</v>
      </c>
      <c r="D95" s="26">
        <v>0</v>
      </c>
      <c r="E95" s="26">
        <f>B95+C95+D95</f>
        <v>3443702944.3599997</v>
      </c>
      <c r="F95" s="26">
        <v>3419111320.5</v>
      </c>
      <c r="G95" s="27">
        <f>+E95-F95</f>
        <v>24591623.859999657</v>
      </c>
      <c r="H95" s="4"/>
    </row>
    <row r="96" spans="1:17" x14ac:dyDescent="0.25">
      <c r="A96" s="25" t="s">
        <v>95</v>
      </c>
      <c r="B96" s="26">
        <v>0</v>
      </c>
      <c r="C96" s="26">
        <v>0</v>
      </c>
      <c r="D96" s="26">
        <v>0</v>
      </c>
      <c r="E96" s="26">
        <f>B96+C96+D96</f>
        <v>0</v>
      </c>
      <c r="F96" s="26">
        <v>0</v>
      </c>
      <c r="G96" s="27">
        <f>+E96-F96</f>
        <v>0</v>
      </c>
      <c r="H96" s="4"/>
    </row>
    <row r="97" spans="1:17" x14ac:dyDescent="0.25">
      <c r="A97" s="25" t="s">
        <v>96</v>
      </c>
      <c r="B97" s="26">
        <v>1982861135</v>
      </c>
      <c r="C97" s="26">
        <v>3912000000</v>
      </c>
      <c r="D97" s="26">
        <v>0</v>
      </c>
      <c r="E97" s="26">
        <f>B97+C97+D97</f>
        <v>5894861135</v>
      </c>
      <c r="F97" s="26">
        <v>5894861135</v>
      </c>
      <c r="G97" s="27">
        <f>+E97-F97</f>
        <v>0</v>
      </c>
      <c r="H97" s="4"/>
      <c r="I97" s="4"/>
    </row>
    <row r="98" spans="1:17" x14ac:dyDescent="0.25">
      <c r="A98" s="25" t="s">
        <v>97</v>
      </c>
      <c r="B98" s="26">
        <v>280000000</v>
      </c>
      <c r="C98" s="26">
        <v>0</v>
      </c>
      <c r="D98" s="26">
        <v>0</v>
      </c>
      <c r="E98" s="26">
        <f>B98+C98+D98</f>
        <v>280000000</v>
      </c>
      <c r="F98" s="26">
        <v>280000000</v>
      </c>
      <c r="G98" s="27">
        <f>+E98-F98</f>
        <v>0</v>
      </c>
      <c r="H98" s="4"/>
    </row>
    <row r="99" spans="1:17" s="35" customFormat="1" ht="15.75" thickBot="1" x14ac:dyDescent="0.3">
      <c r="A99" s="42" t="s">
        <v>98</v>
      </c>
      <c r="B99" s="43">
        <f t="shared" ref="B99:F99" si="20">B92+B94</f>
        <v>41517367154</v>
      </c>
      <c r="C99" s="43">
        <f t="shared" si="20"/>
        <v>8089950958.999999</v>
      </c>
      <c r="D99" s="43">
        <f t="shared" si="20"/>
        <v>0</v>
      </c>
      <c r="E99" s="43">
        <f t="shared" si="20"/>
        <v>49607318113</v>
      </c>
      <c r="F99" s="43">
        <f t="shared" si="20"/>
        <v>30658746754.769997</v>
      </c>
      <c r="G99" s="44">
        <f>G92+G94</f>
        <v>18948571358.23</v>
      </c>
      <c r="H99" s="5"/>
      <c r="I99"/>
      <c r="J99" s="4"/>
      <c r="K99"/>
      <c r="L99"/>
      <c r="M99"/>
      <c r="N99"/>
      <c r="O99"/>
      <c r="P99"/>
      <c r="Q99"/>
    </row>
    <row r="101" spans="1:17" x14ac:dyDescent="0.25">
      <c r="A101" s="53"/>
      <c r="B101" s="50"/>
      <c r="C101" s="50"/>
      <c r="D101" s="47"/>
      <c r="E101" s="50"/>
      <c r="F101" s="50"/>
      <c r="G101" s="50"/>
      <c r="H101" s="5"/>
    </row>
    <row r="102" spans="1:17" x14ac:dyDescent="0.25">
      <c r="A102" s="47"/>
      <c r="B102" s="47"/>
      <c r="C102" s="51"/>
      <c r="D102" s="51"/>
      <c r="E102" s="50"/>
      <c r="F102" s="47"/>
      <c r="G102" s="47"/>
    </row>
    <row r="103" spans="1:17" x14ac:dyDescent="0.25">
      <c r="A103" s="47"/>
      <c r="B103" s="50"/>
      <c r="C103" s="50"/>
      <c r="D103" s="50"/>
      <c r="E103" s="50"/>
      <c r="F103" s="50"/>
      <c r="G103" s="50"/>
      <c r="H103" s="5"/>
    </row>
    <row r="104" spans="1:17" ht="18.75" customHeight="1" x14ac:dyDescent="0.3">
      <c r="A104" s="47"/>
      <c r="B104" s="47"/>
      <c r="C104" s="51"/>
      <c r="D104" s="47"/>
      <c r="E104" s="54"/>
      <c r="F104" s="47"/>
      <c r="G104" s="47"/>
      <c r="I104" s="52"/>
    </row>
    <row r="105" spans="1:17" ht="15" customHeight="1" x14ac:dyDescent="0.25">
      <c r="A105" s="47"/>
      <c r="B105" s="47"/>
      <c r="C105" s="47"/>
      <c r="D105" s="47"/>
      <c r="E105" s="47"/>
      <c r="F105" s="47"/>
      <c r="G105" s="47"/>
      <c r="I105" s="52"/>
    </row>
    <row r="106" spans="1:17" ht="15" customHeight="1" x14ac:dyDescent="0.25">
      <c r="A106" s="47"/>
      <c r="B106" s="47"/>
      <c r="C106" s="47"/>
      <c r="D106" s="47"/>
      <c r="E106" s="47"/>
      <c r="F106" s="47"/>
      <c r="G106" s="47"/>
      <c r="I106" s="52"/>
    </row>
    <row r="107" spans="1:17" ht="28.5" x14ac:dyDescent="0.45">
      <c r="A107" s="47"/>
      <c r="B107" s="47"/>
      <c r="C107" s="47"/>
      <c r="D107" s="47"/>
      <c r="E107" s="47"/>
      <c r="F107" s="55"/>
      <c r="G107" s="47"/>
    </row>
    <row r="108" spans="1:17" x14ac:dyDescent="0.25">
      <c r="A108" s="47"/>
      <c r="B108" s="47"/>
      <c r="C108" s="47"/>
      <c r="D108" s="47"/>
      <c r="E108" s="47"/>
      <c r="F108" s="47"/>
      <c r="G108" s="47"/>
    </row>
    <row r="109" spans="1:17" x14ac:dyDescent="0.25">
      <c r="A109" s="47"/>
      <c r="B109" s="47"/>
      <c r="C109" s="47"/>
      <c r="D109" s="47"/>
      <c r="E109" s="47"/>
      <c r="F109" s="47"/>
      <c r="G109" s="47"/>
    </row>
    <row r="110" spans="1:17" x14ac:dyDescent="0.25">
      <c r="A110" s="47"/>
      <c r="B110" s="47"/>
      <c r="C110" s="47"/>
      <c r="D110" s="47"/>
      <c r="E110" s="47"/>
      <c r="F110" s="47"/>
      <c r="G110" s="47"/>
    </row>
  </sheetData>
  <mergeCells count="7">
    <mergeCell ref="A4:G4"/>
    <mergeCell ref="A6:A8"/>
    <mergeCell ref="B6:B8"/>
    <mergeCell ref="C6:D7"/>
    <mergeCell ref="E6:E8"/>
    <mergeCell ref="F6:F8"/>
    <mergeCell ref="G6:G8"/>
  </mergeCells>
  <pageMargins left="0.70866141732283472" right="0.70866141732283472" top="0.19685039370078741" bottom="0.19685039370078741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 </vt:lpstr>
      <vt:lpstr>'ACUM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2024-08-29T11:32:37Z</dcterms:created>
  <dcterms:modified xsi:type="dcterms:W3CDTF">2024-08-29T11:33:28Z</dcterms:modified>
</cp:coreProperties>
</file>