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05-2023\"/>
    </mc:Choice>
  </mc:AlternateContent>
  <xr:revisionPtr revIDLastSave="0" documentId="8_{D6F2D085-645E-48A3-8AB1-2CD7EC942828}" xr6:coauthVersionLast="47" xr6:coauthVersionMax="47" xr10:uidLastSave="{00000000-0000-0000-0000-000000000000}"/>
  <bookViews>
    <workbookView xWindow="-28920" yWindow="-120" windowWidth="29040" windowHeight="15840" xr2:uid="{33AE4839-F31A-4C84-AD6C-53080677668A}"/>
  </bookViews>
  <sheets>
    <sheet name="ACUM" sheetId="1" r:id="rId1"/>
  </sheets>
  <definedNames>
    <definedName name="_xlnm.Print_Area" localSheetId="0">ACUM!$A$1:$G$103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1" i="1" l="1"/>
  <c r="G101" i="1" s="1"/>
  <c r="E100" i="1"/>
  <c r="G100" i="1" s="1"/>
  <c r="E99" i="1"/>
  <c r="G99" i="1" s="1"/>
  <c r="E98" i="1"/>
  <c r="G98" i="1" s="1"/>
  <c r="F97" i="1"/>
  <c r="D97" i="1"/>
  <c r="C97" i="1"/>
  <c r="B97" i="1"/>
  <c r="E93" i="1"/>
  <c r="G93" i="1" s="1"/>
  <c r="E92" i="1"/>
  <c r="G92" i="1" s="1"/>
  <c r="E91" i="1"/>
  <c r="G91" i="1" s="1"/>
  <c r="E90" i="1"/>
  <c r="G90" i="1" s="1"/>
  <c r="F89" i="1"/>
  <c r="D89" i="1"/>
  <c r="C89" i="1"/>
  <c r="B89" i="1"/>
  <c r="E88" i="1"/>
  <c r="G88" i="1" s="1"/>
  <c r="F87" i="1"/>
  <c r="D87" i="1"/>
  <c r="C87" i="1"/>
  <c r="B87" i="1"/>
  <c r="E86" i="1"/>
  <c r="E84" i="1" s="1"/>
  <c r="E85" i="1"/>
  <c r="G85" i="1" s="1"/>
  <c r="F84" i="1"/>
  <c r="D84" i="1"/>
  <c r="C84" i="1"/>
  <c r="B84" i="1"/>
  <c r="E82" i="1"/>
  <c r="G82" i="1" s="1"/>
  <c r="E81" i="1"/>
  <c r="G81" i="1" s="1"/>
  <c r="F80" i="1"/>
  <c r="E80" i="1"/>
  <c r="D80" i="1"/>
  <c r="D67" i="1" s="1"/>
  <c r="C80" i="1"/>
  <c r="B80" i="1"/>
  <c r="E79" i="1"/>
  <c r="G79" i="1" s="1"/>
  <c r="E78" i="1"/>
  <c r="G78" i="1" s="1"/>
  <c r="E77" i="1"/>
  <c r="G77" i="1" s="1"/>
  <c r="E76" i="1"/>
  <c r="G76" i="1" s="1"/>
  <c r="G75" i="1"/>
  <c r="E75" i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F68" i="1"/>
  <c r="F67" i="1" s="1"/>
  <c r="C68" i="1"/>
  <c r="C67" i="1" s="1"/>
  <c r="B68" i="1"/>
  <c r="B67" i="1" s="1"/>
  <c r="E66" i="1"/>
  <c r="G66" i="1" s="1"/>
  <c r="F65" i="1"/>
  <c r="C65" i="1"/>
  <c r="E65" i="1" s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F37" i="1"/>
  <c r="D37" i="1"/>
  <c r="C37" i="1"/>
  <c r="B37" i="1"/>
  <c r="E36" i="1"/>
  <c r="G36" i="1" s="1"/>
  <c r="E35" i="1"/>
  <c r="G35" i="1" s="1"/>
  <c r="E34" i="1"/>
  <c r="G34" i="1" s="1"/>
  <c r="E33" i="1"/>
  <c r="G33" i="1" s="1"/>
  <c r="G32" i="1"/>
  <c r="E32" i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E15" i="1"/>
  <c r="G15" i="1" s="1"/>
  <c r="E14" i="1"/>
  <c r="G14" i="1" s="1"/>
  <c r="E13" i="1"/>
  <c r="G13" i="1" s="1"/>
  <c r="E12" i="1"/>
  <c r="G12" i="1" s="1"/>
  <c r="F11" i="1"/>
  <c r="F10" i="1" s="1"/>
  <c r="D11" i="1"/>
  <c r="D10" i="1" s="1"/>
  <c r="C11" i="1"/>
  <c r="B11" i="1"/>
  <c r="B10" i="1" l="1"/>
  <c r="F83" i="1"/>
  <c r="G97" i="1"/>
  <c r="E68" i="1"/>
  <c r="C83" i="1"/>
  <c r="E87" i="1"/>
  <c r="G87" i="1" s="1"/>
  <c r="D83" i="1"/>
  <c r="C10" i="1"/>
  <c r="C9" i="1" s="1"/>
  <c r="C95" i="1" s="1"/>
  <c r="C102" i="1" s="1"/>
  <c r="E37" i="1"/>
  <c r="G80" i="1"/>
  <c r="D9" i="1"/>
  <c r="D95" i="1" s="1"/>
  <c r="D102" i="1" s="1"/>
  <c r="B83" i="1"/>
  <c r="B9" i="1" s="1"/>
  <c r="B95" i="1" s="1"/>
  <c r="B102" i="1" s="1"/>
  <c r="E11" i="1"/>
  <c r="G68" i="1"/>
  <c r="E67" i="1"/>
  <c r="F9" i="1"/>
  <c r="G89" i="1"/>
  <c r="E83" i="1"/>
  <c r="G84" i="1"/>
  <c r="G83" i="1" s="1"/>
  <c r="G16" i="1"/>
  <c r="G11" i="1" s="1"/>
  <c r="G38" i="1"/>
  <c r="G37" i="1" s="1"/>
  <c r="E97" i="1"/>
  <c r="G86" i="1"/>
  <c r="E89" i="1"/>
  <c r="G67" i="1" l="1"/>
  <c r="G10" i="1"/>
  <c r="G9" i="1" s="1"/>
  <c r="G95" i="1" s="1"/>
  <c r="G102" i="1" s="1"/>
  <c r="E10" i="1"/>
  <c r="E9" i="1"/>
  <c r="F95" i="1"/>
  <c r="F102" i="1" s="1"/>
  <c r="E95" i="1"/>
  <c r="E102" i="1" s="1"/>
</calcChain>
</file>

<file path=xl/sharedStrings.xml><?xml version="1.0" encoding="utf-8"?>
<sst xmlns="http://schemas.openxmlformats.org/spreadsheetml/2006/main" count="101" uniqueCount="101">
  <si>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</si>
  <si>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</si>
  <si>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</si>
  <si>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</si>
  <si>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</si>
  <si>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</si>
  <si>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</si>
  <si>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</si>
  <si>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</si>
  <si>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</si>
  <si>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</si>
  <si>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</si>
  <si>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 xml:space="preserve">1.3.2.01.01 - DCHOS POR SERVICIOS A LA PROPIEDAD RAÍZ            </t>
  </si>
  <si>
    <t xml:space="preserve">1.3.2.01.02 - DCHOS POR SERVICIOS A LA PROPIEDAD RAÍZ            </t>
  </si>
  <si>
    <t xml:space="preserve">1.3.2.01.03 - ECOTASA                                            </t>
  </si>
  <si>
    <t xml:space="preserve">1.3.2.01.04 - CANASTOS PARA RESIDUOS                             </t>
  </si>
  <si>
    <t xml:space="preserve">1.3.2.01.05 - CANASTOS PARA RESIDUOS (E. ANTERIORES)             </t>
  </si>
  <si>
    <t xml:space="preserve">1.3.2.01.06 - SPAC COLOCACION (EJERCICIO CORRIENTE)              </t>
  </si>
  <si>
    <t xml:space="preserve">1.3.2.01.08 - SPAC MANTENIMIENTO-REPARACION-ACTUALIZAC           </t>
  </si>
  <si>
    <t xml:space="preserve">1.3.2.02.01 - DERECHOS DE INSPECCIÓN COMERCIO IND Y SE           </t>
  </si>
  <si>
    <t xml:space="preserve">1.3.2.02.02 - DERECHOS DE INSPECCIÓN COMERCIO IND Y SE           </t>
  </si>
  <si>
    <t xml:space="preserve">1.3.2.02.03 - DERECHOS DE RECOLECCIÓN ESPECIAL (E.CTE.           </t>
  </si>
  <si>
    <t xml:space="preserve">1.3.2.02.04 - DERECHOS DE RECOLECCIÓN ESPECIAL (E. ANT           </t>
  </si>
  <si>
    <t xml:space="preserve">1.3.2.03.01 - DERECHOS DE CEMENTERIO                             </t>
  </si>
  <si>
    <t xml:space="preserve">1.3.2.03.02 - DERECHOS DE CEMENTERIO (E. ANTERIORES)             </t>
  </si>
  <si>
    <t xml:space="preserve">1.3.2.04.00 - DERECHOS DE ACTUACIÓN ADMINISTRATIVA               </t>
  </si>
  <si>
    <t xml:space="preserve">1.3.2.05.00 - DERECHOS DE EDIFICACIÓN                            </t>
  </si>
  <si>
    <t xml:space="preserve">1.3.2.09.00 - DERECHOS DE PUBLICIDAD Y PROPAGANDA                </t>
  </si>
  <si>
    <t xml:space="preserve">1.3.2.11.01 - UNIDAD DE CALIDAD AMBIENTAL                        </t>
  </si>
  <si>
    <t xml:space="preserve">1.3.2.14.00 - OTROS DERECHOS                                     </t>
  </si>
  <si>
    <t xml:space="preserve">1.3.2.15.00 - COMISION ADMINISTRATIVA                            </t>
  </si>
  <si>
    <t xml:space="preserve">1.3.2.16.00 - COMISIÓN ADMINISTRATIVA RETENCIONES SUEL           </t>
  </si>
  <si>
    <t xml:space="preserve">1.3.2.20.03 - DERECHOS INSPECCION ANTENAS (EJERCICIO C           </t>
  </si>
  <si>
    <t xml:space="preserve">1.3.2.21.01 - LICENCIA DE CONDUCIR NACIONAL PARTICULAR           </t>
  </si>
  <si>
    <t xml:space="preserve">1.3.2.21.02 - LICENCIA DE CONDUCIR NACIONAL PROFESIONA           </t>
  </si>
  <si>
    <t xml:space="preserve">1.3.2.22.01 - RECUPERO SALUD EJERCICIO CORRIENTE                 </t>
  </si>
  <si>
    <t xml:space="preserve">1.3.2.22.02 - RECUPERO SALUD EJERCICIO NO CORRIENTE.             </t>
  </si>
  <si>
    <t xml:space="preserve">OTROS INGRESOS DE ORIGEN MUNICIPAL                                                                                      
</t>
  </si>
  <si>
    <t xml:space="preserve">1.3.3.01.01 - MULTAS GENERALES (E. CTE.)                         </t>
  </si>
  <si>
    <t xml:space="preserve">1.3.3.01.02 - MULTAS GENERALES (E. ANTERIORES)                   </t>
  </si>
  <si>
    <t xml:space="preserve">1.3.3.02.01 - INTERESES Y RECARGOS (EJERCICIO CORRIENT           </t>
  </si>
  <si>
    <t xml:space="preserve">1.3.3.02.02 - INTERESES Y RECARGOS (EJERCICIOS VENCIDO           </t>
  </si>
  <si>
    <t xml:space="preserve">1.3.3.02.04 - INTERESES PRESTAMOS EMPRENDIMIENTOS                </t>
  </si>
  <si>
    <t xml:space="preserve">1.3.3.02.05 - INTERESES PRESTAMOS PROGRAMA MUNICIPAL M           </t>
  </si>
  <si>
    <t xml:space="preserve">1.3.3.04.00 - PRODUCIDO DE ACTIVIDADES CULTURALES                </t>
  </si>
  <si>
    <t xml:space="preserve">1.3.3.07.02 - CONTROL DE ANIMALES                                </t>
  </si>
  <si>
    <t xml:space="preserve">1.3.3.07.05 - SERVICIOS ESPECIALES VARIOS                        </t>
  </si>
  <si>
    <t xml:space="preserve">1.3.3.08.01 - MULTAS POR ACCIDENTES VIALES                       </t>
  </si>
  <si>
    <t xml:space="preserve">1.3.3.08.02 - MULTAS POR INFRACCIONES DE TRÁNSITO                </t>
  </si>
  <si>
    <t xml:space="preserve">1.3.3.08.03 - COMISIÓN ADMINISTRATIVA POR INFRACCIÓN D           </t>
  </si>
  <si>
    <t xml:space="preserve">1.3.3.09.01 - PRODUCIDO DE ESTACIONAMIENTO MEDIDO                </t>
  </si>
  <si>
    <t xml:space="preserve">1.3.3.09.02 - MULTAS POR ESTACIONAMIENTO MEDIDO                  </t>
  </si>
  <si>
    <t xml:space="preserve">1.3.3.10.07 - CAP - CARGO ALUMBRADO PÚBLICO                      </t>
  </si>
  <si>
    <t xml:space="preserve">1.3.3.11.01 - INGRESOS OPERATIVOS I.P.V.                         </t>
  </si>
  <si>
    <t xml:space="preserve">1.3.3.12.01 - RENTAS FINANCIERAS                                 </t>
  </si>
  <si>
    <t xml:space="preserve">1.3.3.12.03 - VENTA DE RESIDUOS                                  </t>
  </si>
  <si>
    <t xml:space="preserve">1.3.3.12.05 - GASTOS RECUPERADOS                                 </t>
  </si>
  <si>
    <t xml:space="preserve">1.3.3.12.06 - REINTEGRO A.R.T.                                   </t>
  </si>
  <si>
    <t xml:space="preserve">1.3.3.12.08 - AUSPICIO EVENTOS CULTURALES DEPORTIVOS Y           </t>
  </si>
  <si>
    <t xml:space="preserve">1.3.3.12.12 - RECUPERO SINIESTRO                                 </t>
  </si>
  <si>
    <t xml:space="preserve">1.3.3.12.13 - FIESTA DE LA CERVEZA                               </t>
  </si>
  <si>
    <t xml:space="preserve">1.3.3.12.14 - CONVENIO BANCO SUPERVIELLE                         </t>
  </si>
  <si>
    <t xml:space="preserve">1.3.3.12.21 - AUSPICIOS                                          </t>
  </si>
  <si>
    <t xml:space="preserve">1.3.3.12.25 - RECUPERO POR JUICIOS                               </t>
  </si>
  <si>
    <t xml:space="preserve">1.3.3.14.02 - REC. URBANO - ZUÑIGA PABLO DAVID - PROG.           </t>
  </si>
  <si>
    <t xml:space="preserve">  -  DE OTRA JURISDICCION</t>
  </si>
  <si>
    <t xml:space="preserve">1.4.1.04 - GRUPO DE FUNDACIONES DE EMPRESAS EDUTEC               </t>
  </si>
  <si>
    <t>·DE ORIGEN PROVINCIAL</t>
  </si>
  <si>
    <t>REGIMEN DE COPARTICIPACION PROVINCIAL</t>
  </si>
  <si>
    <t xml:space="preserve">1.1.1.01.01 - IMPUESTO SOBRE INGRESOS BRUTOS                     </t>
  </si>
  <si>
    <t xml:space="preserve">1.1.1.01.02 - IMPUESTO INMOBILIARIO                              </t>
  </si>
  <si>
    <t xml:space="preserve">1.1.1.01.03 - IMPUESTO A LOS AUTOMOTORES                         </t>
  </si>
  <si>
    <t xml:space="preserve">1.1.1.01.04 - IMPUESTO A LOS SELLOS                              </t>
  </si>
  <si>
    <t xml:space="preserve">1.1.1.01.06.001 - IMPUESTO SOBRE LOS INGRESOS BRUTOS VENCI       </t>
  </si>
  <si>
    <t xml:space="preserve">1.1.1.01.06.002 - IMPUESTO INMOBILIARIO VENCIDOS                 </t>
  </si>
  <si>
    <t xml:space="preserve">1.1.1.01.06.003 - IMPUESTO A LOS AUTOMOTORES VENCIDOS            </t>
  </si>
  <si>
    <t xml:space="preserve">1.1.1.01.06.004 - IMPUESTO A LOS SELLOS VENCIDOS                 </t>
  </si>
  <si>
    <t xml:space="preserve">1.1.1.01.07 - FINANCIAMIENTO EDUCATIVO                           </t>
  </si>
  <si>
    <t xml:space="preserve">1.1.1.01.08 - FONDO DE PROMOCIÓN TURÍSTICA     </t>
  </si>
  <si>
    <t xml:space="preserve">1.1.1.01.13 - CANON EXTRAORDINARIO PRODUCCIÓN HIDROCAR           </t>
  </si>
  <si>
    <t>OTROS INGRESOS DE JURISDICCION PROVINCIAL</t>
  </si>
  <si>
    <t xml:space="preserve">1.1.3.01.01.003 - PROGRAMA NUEVAS REDES                          </t>
  </si>
  <si>
    <t xml:space="preserve">1.1.3.01.04.005 - CONECTAR LAB (EX INFINITO POR DESCUBRIR)       </t>
  </si>
  <si>
    <t xml:space="preserve"> -DE ORIGEN NACIONAL                                                                                                      </t>
  </si>
  <si>
    <t xml:space="preserve">RÉGIMEN DE COPARTICIPACIÓN NACIONAL                                                                                     </t>
  </si>
  <si>
    <t xml:space="preserve">1.2.1.01 - DISTRIBUCIÓN SECUNDARIA                               </t>
  </si>
  <si>
    <t xml:space="preserve">1.2.1.03 - DISTRIBUCIÓN SECUNDARIA VENCIDA                       </t>
  </si>
  <si>
    <t xml:space="preserve">OTROS INGRESOS DE JURISDICCIÓN NACIONAL                                                                                 </t>
  </si>
  <si>
    <t xml:space="preserve">1.2.4.01.17.001 - M. SALUD NACIÓN PLAN SUMAR         </t>
  </si>
  <si>
    <t xml:space="preserve">RECURSOS DE CAPITAL                                                                                                     </t>
  </si>
  <si>
    <t xml:space="preserve">2.2                 -REEMBOLSO DE OBRAS PÚBLICAS        </t>
  </si>
  <si>
    <t xml:space="preserve">2.3                 -REEMBOLSO DE PRÉSTAMOS         </t>
  </si>
  <si>
    <t xml:space="preserve">2.5                 -TRANSF. DE FONDOS PARA INVERSIÓN PÚBLICA      </t>
  </si>
  <si>
    <t xml:space="preserve">2.6                 -REEMBOLSO DE VIVIENDAS       </t>
  </si>
  <si>
    <t>TOTAL DE RECURSOS</t>
  </si>
  <si>
    <t>FINANCIAMIENTO</t>
  </si>
  <si>
    <t xml:space="preserve">7.1                 -USO DEL CRÉDITO  </t>
  </si>
  <si>
    <t xml:space="preserve"> 7.2                 -APORTES NO REINTEGRABLES      </t>
  </si>
  <si>
    <t>7.4                 -REMANENTES DE EJERCICIOS ANTERIORES</t>
  </si>
  <si>
    <t xml:space="preserve">7.5                 -ADELANTOS A PROVEEDORES Y CONTRATISTAS      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</si>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</sst>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4" fontId="1" fillId="2" borderId="1" xfId="0" applyNumberFormat="1" applyFont="1" applyFill="1" applyBorder="1"/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/>
    <xf numFmtId="0" fontId="4" fillId="0" borderId="1" xfId="0" applyFont="1" applyBorder="1" applyAlignment="1">
      <alignment vertical="center"/>
    </xf>
    <xf numFmtId="4" fontId="5" fillId="0" borderId="1" xfId="0" applyNumberFormat="1" applyFont="1" applyBorder="1"/>
    <xf numFmtId="0" fontId="7" fillId="0" borderId="1" xfId="1" applyFont="1" applyBorder="1"/>
    <xf numFmtId="4" fontId="0" fillId="0" borderId="1" xfId="0" applyNumberFormat="1" applyBorder="1"/>
    <xf numFmtId="4" fontId="0" fillId="0" borderId="2" xfId="0" applyNumberFormat="1" applyBorder="1"/>
    <xf numFmtId="0" fontId="7" fillId="0" borderId="1" xfId="1" applyFont="1" applyBorder="1" applyAlignment="1">
      <alignment wrapText="1"/>
    </xf>
    <xf numFmtId="4" fontId="5" fillId="0" borderId="1" xfId="0" applyNumberFormat="1" applyFont="1" applyBorder="1" applyAlignment="1">
      <alignment horizontal="right"/>
    </xf>
    <xf numFmtId="4" fontId="9" fillId="0" borderId="1" xfId="0" applyNumberFormat="1" applyFont="1" applyBorder="1"/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0" fillId="2" borderId="0" xfId="0" applyFill="1"/>
    <xf numFmtId="4" fontId="10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11" fillId="0" borderId="0" xfId="0" applyFont="1" applyFill="1" applyBorder="1"/>
  </cellXfs>
  <cellStyles count="2">
    <cellStyle name="Normal" xfId="0" builtinId="0"/>
    <cellStyle name="Normal 2" xfId="1" xr:uid="{2403DD06-F208-467A-991B-FBAEB98BFE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45E36DF-13EF-4726-A0EC-A218ADF27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41F5D-6EDB-4D76-AB99-584F8AD95266}">
  <sheetPr>
    <pageSetUpPr fitToPage="1"/>
  </sheetPr>
  <dimension ref="A1:G117"/>
  <sheetViews>
    <sheetView tabSelected="1" topLeftCell="B73" workbookViewId="0">
      <selection activeCell="P26" sqref="P26"/>
    </sheetView>
  </sheetViews>
  <sheetFormatPr baseColWidth="10" defaultRowHeight="15" x14ac:dyDescent="0.25"/>
  <cols>
    <col min="1" max="1" width="54.57031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7" width="20.42578125" customWidth="1"/>
  </cols>
  <sheetData>
    <row r="1" spans="1:7" x14ac:dyDescent="0.25">
      <c r="F1" s="1"/>
    </row>
    <row r="2" spans="1:7" x14ac:dyDescent="0.25">
      <c r="G2" s="2">
        <v>2023</v>
      </c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3" t="s">
        <v>0</v>
      </c>
      <c r="B4" s="3"/>
      <c r="C4" s="3"/>
      <c r="D4" s="3"/>
      <c r="E4" s="3"/>
      <c r="F4" s="3"/>
      <c r="G4" s="3"/>
    </row>
    <row r="5" spans="1:7" x14ac:dyDescent="0.25">
      <c r="A5" s="2"/>
      <c r="C5" s="4"/>
      <c r="D5" s="4"/>
      <c r="E5" s="4"/>
      <c r="F5" s="5"/>
    </row>
    <row r="6" spans="1:7" ht="54" customHeight="1" x14ac:dyDescent="0.25">
      <c r="A6" s="6" t="s">
        <v>1</v>
      </c>
      <c r="B6" s="6" t="s">
        <v>2</v>
      </c>
      <c r="C6" s="6" t="s">
        <v>3</v>
      </c>
      <c r="D6" s="6"/>
      <c r="E6" s="6" t="s">
        <v>4</v>
      </c>
      <c r="F6" s="7" t="s">
        <v>5</v>
      </c>
      <c r="G6" s="6" t="s">
        <v>6</v>
      </c>
    </row>
    <row r="7" spans="1:7" ht="3.75" customHeight="1" x14ac:dyDescent="0.25">
      <c r="A7" s="6"/>
      <c r="B7" s="6"/>
      <c r="C7" s="6"/>
      <c r="D7" s="6"/>
      <c r="E7" s="6"/>
      <c r="F7" s="7"/>
      <c r="G7" s="6"/>
    </row>
    <row r="8" spans="1:7" ht="21" customHeight="1" x14ac:dyDescent="0.25">
      <c r="A8" s="6"/>
      <c r="B8" s="6"/>
      <c r="C8" s="8" t="s">
        <v>7</v>
      </c>
      <c r="D8" s="8" t="s">
        <v>8</v>
      </c>
      <c r="E8" s="6"/>
      <c r="F8" s="7"/>
      <c r="G8" s="6"/>
    </row>
    <row r="9" spans="1:7" ht="15" customHeight="1" x14ac:dyDescent="0.25">
      <c r="A9" s="9" t="s">
        <v>9</v>
      </c>
      <c r="B9" s="10">
        <f>+B10+B67+B83</f>
        <v>13307683000</v>
      </c>
      <c r="C9" s="10">
        <f>+C10+C67+C83+C65</f>
        <v>2255448321.8399997</v>
      </c>
      <c r="D9" s="10">
        <f>+D10+D67+D83</f>
        <v>0</v>
      </c>
      <c r="E9" s="10">
        <f>+E10+E67+E83+E65</f>
        <v>15563131321.84</v>
      </c>
      <c r="F9" s="10">
        <f>+F10+F67+F83+F65</f>
        <v>8395801715.9099989</v>
      </c>
      <c r="G9" s="10">
        <f>+G10+G67+G83</f>
        <v>7167329605.9300022</v>
      </c>
    </row>
    <row r="10" spans="1:7" x14ac:dyDescent="0.25">
      <c r="A10" s="11" t="s">
        <v>10</v>
      </c>
      <c r="B10" s="12">
        <f t="shared" ref="B10:G10" si="0">+B11+B37</f>
        <v>3360383000</v>
      </c>
      <c r="C10" s="12">
        <f t="shared" si="0"/>
        <v>1172492661.79</v>
      </c>
      <c r="D10" s="12">
        <f t="shared" si="0"/>
        <v>0</v>
      </c>
      <c r="E10" s="12">
        <f t="shared" si="0"/>
        <v>4532875661.79</v>
      </c>
      <c r="F10" s="12">
        <f t="shared" si="0"/>
        <v>3465225653.2699995</v>
      </c>
      <c r="G10" s="12">
        <f t="shared" si="0"/>
        <v>1067650008.5200008</v>
      </c>
    </row>
    <row r="11" spans="1:7" x14ac:dyDescent="0.25">
      <c r="A11" s="13" t="s">
        <v>11</v>
      </c>
      <c r="B11" s="14">
        <f>SUM(B12:B36)</f>
        <v>1929326000</v>
      </c>
      <c r="C11" s="14">
        <f>SUM(C12:C36)</f>
        <v>4178486.87</v>
      </c>
      <c r="D11" s="14">
        <f t="shared" ref="D11:E11" si="1">SUM(D12:D36)</f>
        <v>0</v>
      </c>
      <c r="E11" s="14">
        <f t="shared" si="1"/>
        <v>1933504486.8700001</v>
      </c>
      <c r="F11" s="14">
        <f>SUM(F12:F36)</f>
        <v>973037419.0400002</v>
      </c>
      <c r="G11" s="14">
        <f>SUM(G12:G36)</f>
        <v>960467067.8299998</v>
      </c>
    </row>
    <row r="12" spans="1:7" x14ac:dyDescent="0.25">
      <c r="A12" s="15" t="s">
        <v>12</v>
      </c>
      <c r="B12" s="16">
        <v>646500000</v>
      </c>
      <c r="C12" s="16">
        <v>0</v>
      </c>
      <c r="D12" s="16">
        <v>0</v>
      </c>
      <c r="E12" s="16">
        <f>+B12+C12+D12</f>
        <v>646500000</v>
      </c>
      <c r="F12" s="16">
        <v>324649236.63000005</v>
      </c>
      <c r="G12" s="16">
        <f>+E12-F12</f>
        <v>321850763.36999995</v>
      </c>
    </row>
    <row r="13" spans="1:7" x14ac:dyDescent="0.25">
      <c r="A13" s="15" t="s">
        <v>13</v>
      </c>
      <c r="B13" s="16">
        <v>160400000</v>
      </c>
      <c r="C13" s="16">
        <v>0</v>
      </c>
      <c r="D13" s="16">
        <v>0</v>
      </c>
      <c r="E13" s="16">
        <f t="shared" ref="E13:E64" si="2">+B13+C13+D13</f>
        <v>160400000</v>
      </c>
      <c r="F13" s="16">
        <v>86884162.549999908</v>
      </c>
      <c r="G13" s="16">
        <f t="shared" ref="G13:G64" si="3">+E13-F13</f>
        <v>73515837.450000092</v>
      </c>
    </row>
    <row r="14" spans="1:7" x14ac:dyDescent="0.25">
      <c r="A14" s="15" t="s">
        <v>14</v>
      </c>
      <c r="B14" s="16">
        <v>96700000</v>
      </c>
      <c r="C14" s="16">
        <v>0</v>
      </c>
      <c r="D14" s="16">
        <v>0</v>
      </c>
      <c r="E14" s="16">
        <f t="shared" si="2"/>
        <v>96700000</v>
      </c>
      <c r="F14" s="16">
        <v>52362052.410000071</v>
      </c>
      <c r="G14" s="16">
        <f t="shared" si="3"/>
        <v>44337947.589999929</v>
      </c>
    </row>
    <row r="15" spans="1:7" x14ac:dyDescent="0.25">
      <c r="A15" s="15" t="s">
        <v>15</v>
      </c>
      <c r="B15" s="16">
        <v>375000</v>
      </c>
      <c r="C15" s="16">
        <v>0</v>
      </c>
      <c r="D15" s="16">
        <v>0</v>
      </c>
      <c r="E15" s="16">
        <f t="shared" si="2"/>
        <v>375000</v>
      </c>
      <c r="F15" s="16">
        <v>214207.50999999992</v>
      </c>
      <c r="G15" s="16">
        <f t="shared" si="3"/>
        <v>160792.49000000008</v>
      </c>
    </row>
    <row r="16" spans="1:7" x14ac:dyDescent="0.25">
      <c r="A16" s="15" t="s">
        <v>16</v>
      </c>
      <c r="B16" s="16">
        <v>12000</v>
      </c>
      <c r="C16" s="16">
        <v>0</v>
      </c>
      <c r="D16" s="16">
        <v>0</v>
      </c>
      <c r="E16" s="16">
        <f t="shared" si="2"/>
        <v>12000</v>
      </c>
      <c r="F16" s="16">
        <v>0</v>
      </c>
      <c r="G16" s="16">
        <f t="shared" si="3"/>
        <v>12000</v>
      </c>
    </row>
    <row r="17" spans="1:7" x14ac:dyDescent="0.25">
      <c r="A17" s="15" t="s">
        <v>17</v>
      </c>
      <c r="B17" s="16">
        <v>524000</v>
      </c>
      <c r="C17" s="16">
        <v>0</v>
      </c>
      <c r="D17" s="16">
        <v>0</v>
      </c>
      <c r="E17" s="16">
        <f t="shared" si="2"/>
        <v>524000</v>
      </c>
      <c r="F17" s="16">
        <v>259924.02000000002</v>
      </c>
      <c r="G17" s="16">
        <f t="shared" si="3"/>
        <v>264075.98</v>
      </c>
    </row>
    <row r="18" spans="1:7" x14ac:dyDescent="0.25">
      <c r="A18" s="15" t="s">
        <v>18</v>
      </c>
      <c r="B18" s="16">
        <v>241000</v>
      </c>
      <c r="C18" s="16">
        <v>0</v>
      </c>
      <c r="D18" s="16">
        <v>0</v>
      </c>
      <c r="E18" s="16">
        <f t="shared" si="2"/>
        <v>241000</v>
      </c>
      <c r="F18" s="16">
        <v>65146.770000000019</v>
      </c>
      <c r="G18" s="16">
        <f t="shared" si="3"/>
        <v>175853.22999999998</v>
      </c>
    </row>
    <row r="19" spans="1:7" x14ac:dyDescent="0.25">
      <c r="A19" s="15" t="s">
        <v>19</v>
      </c>
      <c r="B19" s="16">
        <v>531000000</v>
      </c>
      <c r="C19" s="16">
        <v>0</v>
      </c>
      <c r="D19" s="16">
        <v>0</v>
      </c>
      <c r="E19" s="16">
        <f t="shared" si="2"/>
        <v>531000000</v>
      </c>
      <c r="F19" s="16">
        <v>256642385.22000027</v>
      </c>
      <c r="G19" s="16">
        <f t="shared" si="3"/>
        <v>274357614.77999973</v>
      </c>
    </row>
    <row r="20" spans="1:7" x14ac:dyDescent="0.25">
      <c r="A20" s="15" t="s">
        <v>20</v>
      </c>
      <c r="B20" s="16">
        <v>149200000</v>
      </c>
      <c r="C20" s="16">
        <v>0</v>
      </c>
      <c r="D20" s="16">
        <v>0</v>
      </c>
      <c r="E20" s="16">
        <f t="shared" si="2"/>
        <v>149200000</v>
      </c>
      <c r="F20" s="16">
        <v>80465730.770000145</v>
      </c>
      <c r="G20" s="16">
        <f t="shared" si="3"/>
        <v>68734269.229999855</v>
      </c>
    </row>
    <row r="21" spans="1:7" x14ac:dyDescent="0.25">
      <c r="A21" s="15" t="s">
        <v>21</v>
      </c>
      <c r="B21" s="16">
        <v>19300000</v>
      </c>
      <c r="C21" s="16">
        <v>0</v>
      </c>
      <c r="D21" s="16">
        <v>0</v>
      </c>
      <c r="E21" s="16">
        <f t="shared" si="2"/>
        <v>19300000</v>
      </c>
      <c r="F21" s="16">
        <v>10152524.889999991</v>
      </c>
      <c r="G21" s="16">
        <f t="shared" si="3"/>
        <v>9147475.1100000087</v>
      </c>
    </row>
    <row r="22" spans="1:7" x14ac:dyDescent="0.25">
      <c r="A22" s="15" t="s">
        <v>22</v>
      </c>
      <c r="B22" s="16">
        <v>5547000</v>
      </c>
      <c r="C22" s="16">
        <v>0</v>
      </c>
      <c r="D22" s="16">
        <v>0</v>
      </c>
      <c r="E22" s="16">
        <f t="shared" si="2"/>
        <v>5547000</v>
      </c>
      <c r="F22" s="16">
        <v>2694491.0100000012</v>
      </c>
      <c r="G22" s="16">
        <f t="shared" si="3"/>
        <v>2852508.9899999988</v>
      </c>
    </row>
    <row r="23" spans="1:7" x14ac:dyDescent="0.25">
      <c r="A23" s="15" t="s">
        <v>23</v>
      </c>
      <c r="B23" s="16">
        <v>19453000</v>
      </c>
      <c r="C23" s="16">
        <v>0</v>
      </c>
      <c r="D23" s="16">
        <v>0</v>
      </c>
      <c r="E23" s="16">
        <f t="shared" si="2"/>
        <v>19453000</v>
      </c>
      <c r="F23" s="16">
        <v>10676035.360000003</v>
      </c>
      <c r="G23" s="16">
        <f t="shared" si="3"/>
        <v>8776964.6399999969</v>
      </c>
    </row>
    <row r="24" spans="1:7" x14ac:dyDescent="0.25">
      <c r="A24" s="15" t="s">
        <v>24</v>
      </c>
      <c r="B24" s="16">
        <v>72000</v>
      </c>
      <c r="C24" s="16">
        <v>0</v>
      </c>
      <c r="D24" s="16">
        <v>0</v>
      </c>
      <c r="E24" s="16">
        <f t="shared" si="2"/>
        <v>72000</v>
      </c>
      <c r="F24" s="16">
        <v>0</v>
      </c>
      <c r="G24" s="16">
        <f t="shared" si="3"/>
        <v>72000</v>
      </c>
    </row>
    <row r="25" spans="1:7" x14ac:dyDescent="0.25">
      <c r="A25" s="15" t="s">
        <v>25</v>
      </c>
      <c r="B25" s="16">
        <v>109700000</v>
      </c>
      <c r="C25" s="16">
        <v>0</v>
      </c>
      <c r="D25" s="16">
        <v>0</v>
      </c>
      <c r="E25" s="16">
        <f t="shared" si="2"/>
        <v>109700000</v>
      </c>
      <c r="F25" s="16">
        <v>57591473.709999964</v>
      </c>
      <c r="G25" s="16">
        <f t="shared" si="3"/>
        <v>52108526.290000036</v>
      </c>
    </row>
    <row r="26" spans="1:7" x14ac:dyDescent="0.25">
      <c r="A26" s="15" t="s">
        <v>26</v>
      </c>
      <c r="B26" s="16">
        <v>51180000</v>
      </c>
      <c r="C26" s="17">
        <v>0</v>
      </c>
      <c r="D26" s="16">
        <v>0</v>
      </c>
      <c r="E26" s="16">
        <f>+B26+C27+D26</f>
        <v>54425731.899999999</v>
      </c>
      <c r="F26" s="16">
        <v>21315307.77999999</v>
      </c>
      <c r="G26" s="16">
        <f t="shared" si="3"/>
        <v>33110424.120000008</v>
      </c>
    </row>
    <row r="27" spans="1:7" x14ac:dyDescent="0.25">
      <c r="A27" s="15" t="s">
        <v>27</v>
      </c>
      <c r="B27" s="16">
        <v>1000000</v>
      </c>
      <c r="C27" s="16">
        <v>3245731.9</v>
      </c>
      <c r="D27" s="16">
        <v>0</v>
      </c>
      <c r="E27" s="16">
        <f>+B27+C28+D27</f>
        <v>1000000</v>
      </c>
      <c r="F27" s="16">
        <v>6631498.54</v>
      </c>
      <c r="G27" s="16">
        <f t="shared" si="3"/>
        <v>-5631498.54</v>
      </c>
    </row>
    <row r="28" spans="1:7" x14ac:dyDescent="0.25">
      <c r="A28" s="15" t="s">
        <v>28</v>
      </c>
      <c r="B28" s="16">
        <v>5480000</v>
      </c>
      <c r="C28" s="16">
        <v>0</v>
      </c>
      <c r="D28" s="16">
        <v>0</v>
      </c>
      <c r="E28" s="16">
        <f t="shared" si="2"/>
        <v>5480000</v>
      </c>
      <c r="F28" s="16">
        <v>1260041.23</v>
      </c>
      <c r="G28" s="16">
        <f t="shared" si="3"/>
        <v>4219958.7699999996</v>
      </c>
    </row>
    <row r="29" spans="1:7" x14ac:dyDescent="0.25">
      <c r="A29" s="15" t="s">
        <v>29</v>
      </c>
      <c r="B29" s="16">
        <v>0</v>
      </c>
      <c r="C29" s="16">
        <v>0</v>
      </c>
      <c r="D29" s="16">
        <v>0</v>
      </c>
      <c r="E29" s="16">
        <f t="shared" si="2"/>
        <v>0</v>
      </c>
      <c r="F29" s="16">
        <v>-910</v>
      </c>
      <c r="G29" s="16">
        <f t="shared" si="3"/>
        <v>910</v>
      </c>
    </row>
    <row r="30" spans="1:7" x14ac:dyDescent="0.25">
      <c r="A30" s="15" t="s">
        <v>30</v>
      </c>
      <c r="B30" s="16">
        <v>64200000</v>
      </c>
      <c r="C30" s="16">
        <v>0</v>
      </c>
      <c r="D30" s="16">
        <v>0</v>
      </c>
      <c r="E30" s="16">
        <f t="shared" si="2"/>
        <v>64200000</v>
      </c>
      <c r="F30" s="16">
        <v>23655619.640000015</v>
      </c>
      <c r="G30" s="16">
        <f t="shared" si="3"/>
        <v>40544380.359999985</v>
      </c>
    </row>
    <row r="31" spans="1:7" x14ac:dyDescent="0.25">
      <c r="A31" s="15" t="s">
        <v>31</v>
      </c>
      <c r="B31" s="16">
        <v>1742000</v>
      </c>
      <c r="C31" s="16">
        <v>0</v>
      </c>
      <c r="D31" s="16">
        <v>0</v>
      </c>
      <c r="E31" s="16">
        <f t="shared" si="2"/>
        <v>1742000</v>
      </c>
      <c r="F31" s="16">
        <v>0</v>
      </c>
      <c r="G31" s="16">
        <f t="shared" si="3"/>
        <v>1742000</v>
      </c>
    </row>
    <row r="32" spans="1:7" x14ac:dyDescent="0.25">
      <c r="A32" s="15" t="s">
        <v>32</v>
      </c>
      <c r="B32" s="16">
        <v>12000000</v>
      </c>
      <c r="C32" s="16">
        <v>0</v>
      </c>
      <c r="D32" s="16">
        <v>0</v>
      </c>
      <c r="E32" s="16">
        <f t="shared" si="2"/>
        <v>12000000</v>
      </c>
      <c r="F32" s="16">
        <v>5673369.5999999996</v>
      </c>
      <c r="G32" s="16">
        <f t="shared" si="3"/>
        <v>6326630.4000000004</v>
      </c>
    </row>
    <row r="33" spans="1:7" x14ac:dyDescent="0.25">
      <c r="A33" s="15" t="s">
        <v>33</v>
      </c>
      <c r="B33" s="16">
        <v>47300000</v>
      </c>
      <c r="C33" s="16">
        <v>0</v>
      </c>
      <c r="D33" s="16">
        <v>0</v>
      </c>
      <c r="E33" s="16">
        <f t="shared" si="2"/>
        <v>47300000</v>
      </c>
      <c r="F33" s="16">
        <v>25306602.43</v>
      </c>
      <c r="G33" s="16">
        <f t="shared" si="3"/>
        <v>21993397.57</v>
      </c>
    </row>
    <row r="34" spans="1:7" x14ac:dyDescent="0.25">
      <c r="A34" s="15" t="s">
        <v>34</v>
      </c>
      <c r="B34" s="16">
        <v>7400000</v>
      </c>
      <c r="C34" s="16">
        <v>0</v>
      </c>
      <c r="D34" s="16">
        <v>0</v>
      </c>
      <c r="E34" s="16">
        <f t="shared" si="2"/>
        <v>7400000</v>
      </c>
      <c r="F34" s="16">
        <v>5452460</v>
      </c>
      <c r="G34" s="16">
        <f t="shared" si="3"/>
        <v>1947540</v>
      </c>
    </row>
    <row r="35" spans="1:7" x14ac:dyDescent="0.25">
      <c r="A35" s="15" t="s">
        <v>35</v>
      </c>
      <c r="B35" s="16">
        <v>0</v>
      </c>
      <c r="C35" s="16">
        <v>66212.97</v>
      </c>
      <c r="D35" s="16">
        <v>0</v>
      </c>
      <c r="E35" s="16">
        <f t="shared" si="2"/>
        <v>66212.97</v>
      </c>
      <c r="F35" s="16">
        <v>66212.97</v>
      </c>
      <c r="G35" s="16">
        <f t="shared" si="3"/>
        <v>0</v>
      </c>
    </row>
    <row r="36" spans="1:7" x14ac:dyDescent="0.25">
      <c r="A36" s="15" t="s">
        <v>36</v>
      </c>
      <c r="B36" s="16">
        <v>0</v>
      </c>
      <c r="C36" s="16">
        <v>866542</v>
      </c>
      <c r="D36" s="16">
        <v>0</v>
      </c>
      <c r="E36" s="16">
        <f t="shared" si="2"/>
        <v>866542</v>
      </c>
      <c r="F36" s="16">
        <v>1019846</v>
      </c>
      <c r="G36" s="16">
        <f t="shared" si="3"/>
        <v>-153304</v>
      </c>
    </row>
    <row r="37" spans="1:7" x14ac:dyDescent="0.25">
      <c r="A37" s="13" t="s">
        <v>37</v>
      </c>
      <c r="B37" s="12">
        <f>SUM(B38:B64)</f>
        <v>1431057000</v>
      </c>
      <c r="C37" s="12">
        <f t="shared" ref="C37:G37" si="4">SUM(C38:C64)</f>
        <v>1168314174.9200001</v>
      </c>
      <c r="D37" s="12">
        <f t="shared" si="4"/>
        <v>0</v>
      </c>
      <c r="E37" s="12">
        <f t="shared" si="4"/>
        <v>2599371174.9200001</v>
      </c>
      <c r="F37" s="12">
        <f t="shared" si="4"/>
        <v>2492188234.2299991</v>
      </c>
      <c r="G37" s="12">
        <f t="shared" si="4"/>
        <v>107182940.69000098</v>
      </c>
    </row>
    <row r="38" spans="1:7" x14ac:dyDescent="0.25">
      <c r="A38" s="15" t="s">
        <v>38</v>
      </c>
      <c r="B38" s="16">
        <v>12560000</v>
      </c>
      <c r="C38" s="16">
        <v>0</v>
      </c>
      <c r="D38" s="16">
        <v>0</v>
      </c>
      <c r="E38" s="16">
        <f t="shared" si="2"/>
        <v>12560000</v>
      </c>
      <c r="F38" s="16">
        <v>5666945.5100000016</v>
      </c>
      <c r="G38" s="16">
        <f t="shared" si="3"/>
        <v>6893054.4899999984</v>
      </c>
    </row>
    <row r="39" spans="1:7" x14ac:dyDescent="0.25">
      <c r="A39" s="15" t="s">
        <v>39</v>
      </c>
      <c r="B39" s="16">
        <v>7600000</v>
      </c>
      <c r="C39" s="16">
        <v>0</v>
      </c>
      <c r="D39" s="16">
        <v>0</v>
      </c>
      <c r="E39" s="16">
        <f t="shared" si="2"/>
        <v>7600000</v>
      </c>
      <c r="F39" s="16">
        <v>6399698.7699999986</v>
      </c>
      <c r="G39" s="16">
        <f t="shared" si="3"/>
        <v>1200301.2300000014</v>
      </c>
    </row>
    <row r="40" spans="1:7" x14ac:dyDescent="0.25">
      <c r="A40" s="15" t="s">
        <v>40</v>
      </c>
      <c r="B40" s="16">
        <v>53900000</v>
      </c>
      <c r="C40" s="16">
        <v>0</v>
      </c>
      <c r="D40" s="16">
        <v>0</v>
      </c>
      <c r="E40" s="16">
        <f t="shared" si="2"/>
        <v>53900000</v>
      </c>
      <c r="F40" s="16">
        <v>41727157.769999996</v>
      </c>
      <c r="G40" s="16">
        <f t="shared" si="3"/>
        <v>12172842.230000004</v>
      </c>
    </row>
    <row r="41" spans="1:7" x14ac:dyDescent="0.25">
      <c r="A41" s="15" t="s">
        <v>41</v>
      </c>
      <c r="B41" s="16">
        <v>70550000</v>
      </c>
      <c r="C41" s="16">
        <v>0</v>
      </c>
      <c r="D41" s="16">
        <v>0</v>
      </c>
      <c r="E41" s="16">
        <f t="shared" si="2"/>
        <v>70550000</v>
      </c>
      <c r="F41" s="16">
        <v>32182508.399999972</v>
      </c>
      <c r="G41" s="16">
        <f t="shared" si="3"/>
        <v>38367491.600000024</v>
      </c>
    </row>
    <row r="42" spans="1:7" x14ac:dyDescent="0.25">
      <c r="A42" s="15" t="s">
        <v>42</v>
      </c>
      <c r="B42" s="16">
        <v>10000</v>
      </c>
      <c r="C42" s="16">
        <v>0</v>
      </c>
      <c r="D42" s="16">
        <v>0</v>
      </c>
      <c r="E42" s="16">
        <f t="shared" si="2"/>
        <v>10000</v>
      </c>
      <c r="F42" s="16">
        <v>0</v>
      </c>
      <c r="G42" s="16">
        <f t="shared" si="3"/>
        <v>10000</v>
      </c>
    </row>
    <row r="43" spans="1:7" x14ac:dyDescent="0.25">
      <c r="A43" s="15" t="s">
        <v>43</v>
      </c>
      <c r="B43" s="16">
        <v>1000</v>
      </c>
      <c r="C43" s="16">
        <v>0</v>
      </c>
      <c r="D43" s="16">
        <v>0</v>
      </c>
      <c r="E43" s="16">
        <f t="shared" si="2"/>
        <v>1000</v>
      </c>
      <c r="F43" s="16">
        <v>0</v>
      </c>
      <c r="G43" s="16">
        <f t="shared" si="3"/>
        <v>1000</v>
      </c>
    </row>
    <row r="44" spans="1:7" x14ac:dyDescent="0.25">
      <c r="A44" s="15" t="s">
        <v>44</v>
      </c>
      <c r="B44" s="16">
        <v>10580000</v>
      </c>
      <c r="C44" s="16">
        <v>0</v>
      </c>
      <c r="D44" s="16">
        <v>0</v>
      </c>
      <c r="E44" s="16">
        <f t="shared" si="2"/>
        <v>10580000</v>
      </c>
      <c r="F44" s="16">
        <v>2967823</v>
      </c>
      <c r="G44" s="16">
        <f t="shared" si="3"/>
        <v>7612177</v>
      </c>
    </row>
    <row r="45" spans="1:7" x14ac:dyDescent="0.25">
      <c r="A45" s="15" t="s">
        <v>45</v>
      </c>
      <c r="B45" s="16">
        <v>87000</v>
      </c>
      <c r="C45" s="16">
        <v>0</v>
      </c>
      <c r="D45" s="16">
        <v>0</v>
      </c>
      <c r="E45" s="16">
        <f t="shared" si="2"/>
        <v>87000</v>
      </c>
      <c r="F45" s="16">
        <v>26338</v>
      </c>
      <c r="G45" s="16">
        <f t="shared" si="3"/>
        <v>60662</v>
      </c>
    </row>
    <row r="46" spans="1:7" x14ac:dyDescent="0.25">
      <c r="A46" s="15" t="s">
        <v>46</v>
      </c>
      <c r="B46" s="16">
        <v>14050000</v>
      </c>
      <c r="C46" s="16">
        <v>0</v>
      </c>
      <c r="D46" s="16">
        <v>0</v>
      </c>
      <c r="E46" s="16">
        <f t="shared" si="2"/>
        <v>14050000</v>
      </c>
      <c r="F46" s="16">
        <v>4499870.5</v>
      </c>
      <c r="G46" s="16">
        <f t="shared" si="3"/>
        <v>9550129.5</v>
      </c>
    </row>
    <row r="47" spans="1:7" x14ac:dyDescent="0.25">
      <c r="A47" s="15" t="s">
        <v>47</v>
      </c>
      <c r="B47" s="16">
        <v>30960000</v>
      </c>
      <c r="C47" s="16">
        <v>0</v>
      </c>
      <c r="D47" s="16">
        <v>0</v>
      </c>
      <c r="E47" s="16">
        <f t="shared" si="2"/>
        <v>30960000</v>
      </c>
      <c r="F47" s="16">
        <v>12782873.940000018</v>
      </c>
      <c r="G47" s="16">
        <f t="shared" si="3"/>
        <v>18177126.05999998</v>
      </c>
    </row>
    <row r="48" spans="1:7" x14ac:dyDescent="0.25">
      <c r="A48" s="15" t="s">
        <v>48</v>
      </c>
      <c r="B48" s="16">
        <v>69560000</v>
      </c>
      <c r="C48" s="16">
        <v>0</v>
      </c>
      <c r="D48" s="16">
        <v>0</v>
      </c>
      <c r="E48" s="16">
        <f t="shared" si="2"/>
        <v>69560000</v>
      </c>
      <c r="F48" s="16">
        <v>27165497.110000003</v>
      </c>
      <c r="G48" s="16">
        <f t="shared" si="3"/>
        <v>42394502.890000001</v>
      </c>
    </row>
    <row r="49" spans="1:7" x14ac:dyDescent="0.25">
      <c r="A49" s="15" t="s">
        <v>49</v>
      </c>
      <c r="B49" s="16">
        <v>1895000</v>
      </c>
      <c r="C49" s="16">
        <v>0</v>
      </c>
      <c r="D49" s="16">
        <v>0</v>
      </c>
      <c r="E49" s="16">
        <f t="shared" si="2"/>
        <v>1895000</v>
      </c>
      <c r="F49" s="16">
        <v>736856.13</v>
      </c>
      <c r="G49" s="16">
        <f t="shared" si="3"/>
        <v>1158143.8700000001</v>
      </c>
    </row>
    <row r="50" spans="1:7" x14ac:dyDescent="0.25">
      <c r="A50" s="15" t="s">
        <v>50</v>
      </c>
      <c r="B50" s="16">
        <v>21340000</v>
      </c>
      <c r="C50" s="16">
        <v>0</v>
      </c>
      <c r="D50" s="16">
        <v>0</v>
      </c>
      <c r="E50" s="16">
        <f t="shared" si="2"/>
        <v>21340000</v>
      </c>
      <c r="F50" s="16">
        <v>9851450</v>
      </c>
      <c r="G50" s="16">
        <f t="shared" si="3"/>
        <v>11488550</v>
      </c>
    </row>
    <row r="51" spans="1:7" x14ac:dyDescent="0.25">
      <c r="A51" s="15" t="s">
        <v>51</v>
      </c>
      <c r="B51" s="16">
        <v>129000</v>
      </c>
      <c r="C51" s="16">
        <v>0</v>
      </c>
      <c r="D51" s="16">
        <v>0</v>
      </c>
      <c r="E51" s="16">
        <f t="shared" si="2"/>
        <v>129000</v>
      </c>
      <c r="F51" s="16">
        <v>38156.660000000003</v>
      </c>
      <c r="G51" s="16">
        <f t="shared" si="3"/>
        <v>90843.34</v>
      </c>
    </row>
    <row r="52" spans="1:7" x14ac:dyDescent="0.25">
      <c r="A52" s="15" t="s">
        <v>52</v>
      </c>
      <c r="B52" s="16">
        <v>265000000</v>
      </c>
      <c r="C52" s="16">
        <v>0</v>
      </c>
      <c r="D52" s="16">
        <v>0</v>
      </c>
      <c r="E52" s="16">
        <f t="shared" si="2"/>
        <v>265000000</v>
      </c>
      <c r="F52" s="16">
        <v>209316825.50999936</v>
      </c>
      <c r="G52" s="16">
        <f t="shared" si="3"/>
        <v>55683174.490000635</v>
      </c>
    </row>
    <row r="53" spans="1:7" x14ac:dyDescent="0.25">
      <c r="A53" s="15" t="s">
        <v>53</v>
      </c>
      <c r="B53" s="16">
        <v>0</v>
      </c>
      <c r="C53" s="16">
        <v>0</v>
      </c>
      <c r="D53" s="16">
        <v>0</v>
      </c>
      <c r="E53" s="16">
        <f t="shared" si="2"/>
        <v>0</v>
      </c>
      <c r="F53" s="16">
        <v>22500</v>
      </c>
      <c r="G53" s="16">
        <f t="shared" si="3"/>
        <v>-22500</v>
      </c>
    </row>
    <row r="54" spans="1:7" x14ac:dyDescent="0.25">
      <c r="A54" s="15" t="s">
        <v>54</v>
      </c>
      <c r="B54" s="16">
        <v>855000000</v>
      </c>
      <c r="C54" s="16">
        <v>771794000</v>
      </c>
      <c r="D54" s="16">
        <v>0</v>
      </c>
      <c r="E54" s="16">
        <f t="shared" si="2"/>
        <v>1626794000</v>
      </c>
      <c r="F54" s="16">
        <v>1736555601.3499997</v>
      </c>
      <c r="G54" s="16">
        <f t="shared" si="3"/>
        <v>-109761601.34999967</v>
      </c>
    </row>
    <row r="55" spans="1:7" x14ac:dyDescent="0.25">
      <c r="A55" s="15" t="s">
        <v>55</v>
      </c>
      <c r="B55" s="16">
        <v>0</v>
      </c>
      <c r="C55" s="16">
        <v>0</v>
      </c>
      <c r="D55" s="16">
        <v>0</v>
      </c>
      <c r="E55" s="16">
        <f t="shared" si="2"/>
        <v>0</v>
      </c>
      <c r="F55" s="16">
        <v>106430</v>
      </c>
      <c r="G55" s="16">
        <f t="shared" si="3"/>
        <v>-106430</v>
      </c>
    </row>
    <row r="56" spans="1:7" x14ac:dyDescent="0.25">
      <c r="A56" s="15" t="s">
        <v>56</v>
      </c>
      <c r="B56" s="16">
        <v>310000</v>
      </c>
      <c r="C56" s="16">
        <v>0</v>
      </c>
      <c r="D56" s="16">
        <v>0</v>
      </c>
      <c r="E56" s="16">
        <f t="shared" si="2"/>
        <v>310000</v>
      </c>
      <c r="F56" s="16">
        <v>424154.99999999994</v>
      </c>
      <c r="G56" s="16">
        <f t="shared" si="3"/>
        <v>-114154.99999999994</v>
      </c>
    </row>
    <row r="57" spans="1:7" x14ac:dyDescent="0.25">
      <c r="A57" s="15" t="s">
        <v>57</v>
      </c>
      <c r="B57" s="16">
        <v>525000</v>
      </c>
      <c r="C57" s="16">
        <v>3106661.92</v>
      </c>
      <c r="D57" s="16">
        <v>0</v>
      </c>
      <c r="E57" s="16">
        <f t="shared" si="2"/>
        <v>3631661.92</v>
      </c>
      <c r="F57" s="16">
        <v>3631661.92</v>
      </c>
      <c r="G57" s="16">
        <f t="shared" si="3"/>
        <v>0</v>
      </c>
    </row>
    <row r="58" spans="1:7" x14ac:dyDescent="0.25">
      <c r="A58" s="15" t="s">
        <v>58</v>
      </c>
      <c r="B58" s="16">
        <v>450000</v>
      </c>
      <c r="C58" s="16">
        <v>0</v>
      </c>
      <c r="D58" s="16">
        <v>0</v>
      </c>
      <c r="E58" s="16">
        <f t="shared" si="2"/>
        <v>450000</v>
      </c>
      <c r="F58" s="16">
        <v>0</v>
      </c>
      <c r="G58" s="16">
        <f t="shared" si="3"/>
        <v>450000</v>
      </c>
    </row>
    <row r="59" spans="1:7" x14ac:dyDescent="0.25">
      <c r="A59" s="15" t="s">
        <v>59</v>
      </c>
      <c r="B59" s="16">
        <v>150000</v>
      </c>
      <c r="C59" s="16">
        <v>0</v>
      </c>
      <c r="D59" s="16">
        <v>0</v>
      </c>
      <c r="E59" s="16">
        <f t="shared" si="2"/>
        <v>150000</v>
      </c>
      <c r="F59" s="16">
        <v>674210</v>
      </c>
      <c r="G59" s="16">
        <f t="shared" si="3"/>
        <v>-524210</v>
      </c>
    </row>
    <row r="60" spans="1:7" x14ac:dyDescent="0.25">
      <c r="A60" s="15" t="s">
        <v>60</v>
      </c>
      <c r="B60" s="16">
        <v>14000000</v>
      </c>
      <c r="C60" s="16">
        <v>0</v>
      </c>
      <c r="D60" s="16">
        <v>0</v>
      </c>
      <c r="E60" s="16">
        <f t="shared" si="2"/>
        <v>14000000</v>
      </c>
      <c r="F60" s="16">
        <v>0</v>
      </c>
      <c r="G60" s="16">
        <f t="shared" si="3"/>
        <v>14000000</v>
      </c>
    </row>
    <row r="61" spans="1:7" x14ac:dyDescent="0.25">
      <c r="A61" s="15" t="s">
        <v>61</v>
      </c>
      <c r="B61" s="16">
        <v>1500000</v>
      </c>
      <c r="C61" s="16">
        <v>393413513</v>
      </c>
      <c r="D61" s="16">
        <v>0</v>
      </c>
      <c r="E61" s="16">
        <f t="shared" si="2"/>
        <v>394913513</v>
      </c>
      <c r="F61" s="16">
        <v>395313513</v>
      </c>
      <c r="G61" s="16">
        <f t="shared" si="3"/>
        <v>-400000</v>
      </c>
    </row>
    <row r="62" spans="1:7" x14ac:dyDescent="0.25">
      <c r="A62" s="15" t="s">
        <v>62</v>
      </c>
      <c r="B62" s="16">
        <v>900000</v>
      </c>
      <c r="C62" s="16">
        <v>0</v>
      </c>
      <c r="D62" s="16">
        <v>0</v>
      </c>
      <c r="E62" s="16">
        <f t="shared" si="2"/>
        <v>900000</v>
      </c>
      <c r="F62" s="16">
        <v>762500</v>
      </c>
      <c r="G62" s="16">
        <f t="shared" si="3"/>
        <v>137500</v>
      </c>
    </row>
    <row r="63" spans="1:7" x14ac:dyDescent="0.25">
      <c r="A63" s="15" t="s">
        <v>63</v>
      </c>
      <c r="B63" s="16">
        <v>0</v>
      </c>
      <c r="C63" s="16">
        <v>0</v>
      </c>
      <c r="D63" s="16">
        <v>0</v>
      </c>
      <c r="E63" s="16">
        <f t="shared" si="2"/>
        <v>0</v>
      </c>
      <c r="F63" s="16">
        <v>1335193.31</v>
      </c>
      <c r="G63" s="16">
        <f t="shared" si="3"/>
        <v>-1335193.31</v>
      </c>
    </row>
    <row r="64" spans="1:7" x14ac:dyDescent="0.25">
      <c r="A64" s="15" t="s">
        <v>64</v>
      </c>
      <c r="B64" s="16">
        <v>0</v>
      </c>
      <c r="C64" s="16">
        <v>0</v>
      </c>
      <c r="D64" s="16">
        <v>0</v>
      </c>
      <c r="E64" s="16">
        <f t="shared" si="2"/>
        <v>0</v>
      </c>
      <c r="F64" s="16">
        <v>468.35</v>
      </c>
      <c r="G64" s="16">
        <f t="shared" si="3"/>
        <v>-468.35</v>
      </c>
    </row>
    <row r="65" spans="1:7" x14ac:dyDescent="0.25">
      <c r="A65" s="11" t="s">
        <v>65</v>
      </c>
      <c r="B65" s="16">
        <v>0</v>
      </c>
      <c r="C65" s="14">
        <f>+C66</f>
        <v>7384455.8499999996</v>
      </c>
      <c r="D65" s="16">
        <v>0</v>
      </c>
      <c r="E65" s="14">
        <f>+B65+C65+D65</f>
        <v>7384455.8499999996</v>
      </c>
      <c r="F65" s="16">
        <f>+F66</f>
        <v>7384455.8499999996</v>
      </c>
      <c r="G65" s="16">
        <f>+E65-F65</f>
        <v>0</v>
      </c>
    </row>
    <row r="66" spans="1:7" x14ac:dyDescent="0.25">
      <c r="A66" s="15" t="s">
        <v>66</v>
      </c>
      <c r="B66" s="16">
        <v>0</v>
      </c>
      <c r="C66" s="16">
        <v>7384455.8499999996</v>
      </c>
      <c r="D66" s="16">
        <v>0</v>
      </c>
      <c r="E66" s="16">
        <f>+B66+C66+D66</f>
        <v>7384455.8499999996</v>
      </c>
      <c r="F66" s="16">
        <v>7384455.8499999996</v>
      </c>
      <c r="G66" s="16">
        <f>+E66-F66</f>
        <v>0</v>
      </c>
    </row>
    <row r="67" spans="1:7" x14ac:dyDescent="0.25">
      <c r="A67" s="9" t="s">
        <v>67</v>
      </c>
      <c r="B67" s="10">
        <f t="shared" ref="B67:G67" si="5">SUM(B68+B80)</f>
        <v>5515600000</v>
      </c>
      <c r="C67" s="10">
        <f t="shared" si="5"/>
        <v>587194740.60000002</v>
      </c>
      <c r="D67" s="10">
        <f t="shared" si="5"/>
        <v>0</v>
      </c>
      <c r="E67" s="10">
        <f t="shared" si="5"/>
        <v>6102794740.6000004</v>
      </c>
      <c r="F67" s="10">
        <f t="shared" si="5"/>
        <v>2992925681.7599998</v>
      </c>
      <c r="G67" s="10">
        <f t="shared" si="5"/>
        <v>3109869058.8400006</v>
      </c>
    </row>
    <row r="68" spans="1:7" x14ac:dyDescent="0.25">
      <c r="A68" s="11" t="s">
        <v>68</v>
      </c>
      <c r="B68" s="14">
        <f>SUM(B69:B79)</f>
        <v>5515600000</v>
      </c>
      <c r="C68" s="14">
        <f>SUM(C69:C79)</f>
        <v>579740640.60000002</v>
      </c>
      <c r="D68" s="14">
        <v>0</v>
      </c>
      <c r="E68" s="14">
        <f>+B68+C68+D68</f>
        <v>6095340640.6000004</v>
      </c>
      <c r="F68" s="14">
        <f>SUM(F69:F79)</f>
        <v>2985471581.7599998</v>
      </c>
      <c r="G68" s="14">
        <f>+E68-F68</f>
        <v>3109869058.8400006</v>
      </c>
    </row>
    <row r="69" spans="1:7" x14ac:dyDescent="0.25">
      <c r="A69" s="18" t="s">
        <v>69</v>
      </c>
      <c r="B69" s="16">
        <v>2815700000</v>
      </c>
      <c r="C69" s="16">
        <v>78000000</v>
      </c>
      <c r="D69" s="16">
        <v>0</v>
      </c>
      <c r="E69" s="16">
        <f>+B69+C69+D69</f>
        <v>2893700000</v>
      </c>
      <c r="F69" s="16">
        <v>1365842942.2700002</v>
      </c>
      <c r="G69" s="16">
        <f>+E69-F69</f>
        <v>1527857057.7299998</v>
      </c>
    </row>
    <row r="70" spans="1:7" x14ac:dyDescent="0.25">
      <c r="A70" s="18" t="s">
        <v>70</v>
      </c>
      <c r="B70" s="16">
        <v>128000000</v>
      </c>
      <c r="C70" s="16">
        <v>0</v>
      </c>
      <c r="D70" s="16">
        <v>0</v>
      </c>
      <c r="E70" s="16">
        <f t="shared" ref="E70:E78" si="6">+B70+C70+D70</f>
        <v>128000000</v>
      </c>
      <c r="F70" s="16">
        <v>74165865.060000002</v>
      </c>
      <c r="G70" s="16">
        <f t="shared" ref="G70:G78" si="7">+E70-F70</f>
        <v>53834134.939999998</v>
      </c>
    </row>
    <row r="71" spans="1:7" x14ac:dyDescent="0.25">
      <c r="A71" s="18" t="s">
        <v>71</v>
      </c>
      <c r="B71" s="16">
        <v>1370400000</v>
      </c>
      <c r="C71" s="16">
        <v>0</v>
      </c>
      <c r="D71" s="16">
        <v>0</v>
      </c>
      <c r="E71" s="16">
        <f t="shared" si="6"/>
        <v>1370400000</v>
      </c>
      <c r="F71" s="16">
        <v>532942232.88000011</v>
      </c>
      <c r="G71" s="16">
        <f t="shared" si="7"/>
        <v>837457767.11999989</v>
      </c>
    </row>
    <row r="72" spans="1:7" x14ac:dyDescent="0.25">
      <c r="A72" s="18" t="s">
        <v>72</v>
      </c>
      <c r="B72" s="16">
        <v>305500000</v>
      </c>
      <c r="C72" s="16">
        <v>0</v>
      </c>
      <c r="D72" s="16">
        <v>0</v>
      </c>
      <c r="E72" s="16">
        <f t="shared" si="6"/>
        <v>305500000</v>
      </c>
      <c r="F72" s="16">
        <v>120473584.93000002</v>
      </c>
      <c r="G72" s="16">
        <f t="shared" si="7"/>
        <v>185026415.06999999</v>
      </c>
    </row>
    <row r="73" spans="1:7" x14ac:dyDescent="0.25">
      <c r="A73" s="18" t="s">
        <v>73</v>
      </c>
      <c r="B73" s="16">
        <v>0</v>
      </c>
      <c r="C73" s="16">
        <v>411922461.94999999</v>
      </c>
      <c r="D73" s="16">
        <v>0</v>
      </c>
      <c r="E73" s="16">
        <f t="shared" si="6"/>
        <v>411922461.94999999</v>
      </c>
      <c r="F73" s="16">
        <v>239688173.16</v>
      </c>
      <c r="G73" s="16">
        <f t="shared" si="7"/>
        <v>172234288.78999999</v>
      </c>
    </row>
    <row r="74" spans="1:7" x14ac:dyDescent="0.25">
      <c r="A74" s="18" t="s">
        <v>74</v>
      </c>
      <c r="B74" s="16">
        <v>0</v>
      </c>
      <c r="C74" s="16">
        <v>6196056.9100000001</v>
      </c>
      <c r="D74" s="16">
        <v>0</v>
      </c>
      <c r="E74" s="16">
        <f t="shared" si="6"/>
        <v>6196056.9100000001</v>
      </c>
      <c r="F74" s="16">
        <v>6196056.9100000001</v>
      </c>
      <c r="G74" s="16">
        <f t="shared" si="7"/>
        <v>0</v>
      </c>
    </row>
    <row r="75" spans="1:7" x14ac:dyDescent="0.25">
      <c r="A75" s="18" t="s">
        <v>75</v>
      </c>
      <c r="B75" s="16">
        <v>0</v>
      </c>
      <c r="C75" s="16">
        <v>41547133.890000001</v>
      </c>
      <c r="D75" s="16">
        <v>0</v>
      </c>
      <c r="E75" s="16">
        <f t="shared" si="6"/>
        <v>41547133.890000001</v>
      </c>
      <c r="F75" s="16">
        <v>41547133.890000001</v>
      </c>
      <c r="G75" s="16">
        <f t="shared" si="7"/>
        <v>0</v>
      </c>
    </row>
    <row r="76" spans="1:7" x14ac:dyDescent="0.25">
      <c r="A76" s="18" t="s">
        <v>76</v>
      </c>
      <c r="B76" s="16">
        <v>0</v>
      </c>
      <c r="C76" s="16">
        <v>20007993.649999999</v>
      </c>
      <c r="D76" s="16">
        <v>0</v>
      </c>
      <c r="E76" s="16">
        <f t="shared" si="6"/>
        <v>20007993.649999999</v>
      </c>
      <c r="F76" s="16">
        <v>20007993.649999999</v>
      </c>
      <c r="G76" s="16">
        <f t="shared" si="7"/>
        <v>0</v>
      </c>
    </row>
    <row r="77" spans="1:7" x14ac:dyDescent="0.25">
      <c r="A77" s="18" t="s">
        <v>77</v>
      </c>
      <c r="B77" s="16">
        <v>895000000</v>
      </c>
      <c r="C77" s="16">
        <v>0</v>
      </c>
      <c r="D77" s="16">
        <v>0</v>
      </c>
      <c r="E77" s="16">
        <f t="shared" si="6"/>
        <v>895000000</v>
      </c>
      <c r="F77" s="16">
        <v>557709184.84000003</v>
      </c>
      <c r="G77" s="16">
        <f t="shared" si="7"/>
        <v>337290815.15999997</v>
      </c>
    </row>
    <row r="78" spans="1:7" x14ac:dyDescent="0.25">
      <c r="A78" s="18" t="s">
        <v>78</v>
      </c>
      <c r="B78" s="16">
        <v>1000000</v>
      </c>
      <c r="C78" s="16">
        <v>6066994.2000000002</v>
      </c>
      <c r="D78" s="16">
        <v>0</v>
      </c>
      <c r="E78" s="16">
        <f t="shared" si="6"/>
        <v>7066994.2000000002</v>
      </c>
      <c r="F78" s="16">
        <v>7066994.1999999993</v>
      </c>
      <c r="G78" s="16">
        <f t="shared" si="7"/>
        <v>0</v>
      </c>
    </row>
    <row r="79" spans="1:7" x14ac:dyDescent="0.25">
      <c r="A79" s="18" t="s">
        <v>79</v>
      </c>
      <c r="B79" s="16">
        <v>0</v>
      </c>
      <c r="C79" s="16">
        <v>16000000</v>
      </c>
      <c r="D79" s="16">
        <v>0</v>
      </c>
      <c r="E79" s="16">
        <f>+B79+C79+D79</f>
        <v>16000000</v>
      </c>
      <c r="F79" s="16">
        <v>19831419.969999999</v>
      </c>
      <c r="G79" s="16">
        <f>+E79-F79</f>
        <v>-3831419.9699999988</v>
      </c>
    </row>
    <row r="80" spans="1:7" x14ac:dyDescent="0.25">
      <c r="A80" s="11" t="s">
        <v>80</v>
      </c>
      <c r="B80" s="14">
        <f t="shared" ref="B80:G80" si="8">SUM(B81:B82)</f>
        <v>0</v>
      </c>
      <c r="C80" s="14">
        <f t="shared" si="8"/>
        <v>7454100</v>
      </c>
      <c r="D80" s="14">
        <f t="shared" si="8"/>
        <v>0</v>
      </c>
      <c r="E80" s="14">
        <f t="shared" si="8"/>
        <v>7454100</v>
      </c>
      <c r="F80" s="14">
        <f t="shared" si="8"/>
        <v>7454100</v>
      </c>
      <c r="G80" s="14">
        <f t="shared" si="8"/>
        <v>0</v>
      </c>
    </row>
    <row r="81" spans="1:7" x14ac:dyDescent="0.25">
      <c r="A81" s="15" t="s">
        <v>81</v>
      </c>
      <c r="B81" s="16">
        <v>0</v>
      </c>
      <c r="C81" s="16">
        <v>2700000</v>
      </c>
      <c r="D81" s="16">
        <v>0</v>
      </c>
      <c r="E81" s="16">
        <f>+B81+C81+D81</f>
        <v>2700000</v>
      </c>
      <c r="F81" s="16">
        <v>2700000</v>
      </c>
      <c r="G81" s="16">
        <f>+E81-F81</f>
        <v>0</v>
      </c>
    </row>
    <row r="82" spans="1:7" x14ac:dyDescent="0.25">
      <c r="A82" s="15" t="s">
        <v>82</v>
      </c>
      <c r="B82" s="16">
        <v>0</v>
      </c>
      <c r="C82" s="16">
        <v>4754100</v>
      </c>
      <c r="D82" s="16">
        <v>0</v>
      </c>
      <c r="E82" s="16">
        <f t="shared" ref="E82" si="9">+B82+C82+D82</f>
        <v>4754100</v>
      </c>
      <c r="F82" s="16">
        <v>4754100</v>
      </c>
      <c r="G82" s="16">
        <f t="shared" ref="G82" si="10">+E82-F82</f>
        <v>0</v>
      </c>
    </row>
    <row r="83" spans="1:7" x14ac:dyDescent="0.25">
      <c r="A83" s="9" t="s">
        <v>83</v>
      </c>
      <c r="B83" s="10">
        <f>+B84+B87</f>
        <v>4431700000</v>
      </c>
      <c r="C83" s="10">
        <f t="shared" ref="C83:G83" si="11">+C84+C87</f>
        <v>488376463.60000002</v>
      </c>
      <c r="D83" s="10">
        <f t="shared" si="11"/>
        <v>0</v>
      </c>
      <c r="E83" s="10">
        <f t="shared" si="11"/>
        <v>4920076463.6000004</v>
      </c>
      <c r="F83" s="10">
        <f t="shared" si="11"/>
        <v>1930265925.0299997</v>
      </c>
      <c r="G83" s="10">
        <f t="shared" si="11"/>
        <v>2989810538.5700006</v>
      </c>
    </row>
    <row r="84" spans="1:7" x14ac:dyDescent="0.25">
      <c r="A84" s="11" t="s">
        <v>84</v>
      </c>
      <c r="B84" s="19">
        <f>SUM(B85:B86)</f>
        <v>4430700000</v>
      </c>
      <c r="C84" s="19">
        <f t="shared" ref="C84:E84" si="12">SUM(C85:C86)</f>
        <v>486576353.60000002</v>
      </c>
      <c r="D84" s="19">
        <f t="shared" si="12"/>
        <v>0</v>
      </c>
      <c r="E84" s="19">
        <f t="shared" si="12"/>
        <v>4917276353.6000004</v>
      </c>
      <c r="F84" s="14">
        <f>SUM(F85:F86)</f>
        <v>1928064415.0299997</v>
      </c>
      <c r="G84" s="14">
        <f>+E84-F84</f>
        <v>2989211938.5700006</v>
      </c>
    </row>
    <row r="85" spans="1:7" x14ac:dyDescent="0.25">
      <c r="A85" s="15" t="s">
        <v>85</v>
      </c>
      <c r="B85" s="16">
        <v>4430700000</v>
      </c>
      <c r="C85" s="16">
        <v>133000000</v>
      </c>
      <c r="D85" s="16">
        <v>0</v>
      </c>
      <c r="E85" s="16">
        <f>+B85+C85+D85</f>
        <v>4563700000</v>
      </c>
      <c r="F85" s="16">
        <v>1574488061.4299998</v>
      </c>
      <c r="G85" s="16">
        <f>+E85-F85</f>
        <v>2989211938.5700002</v>
      </c>
    </row>
    <row r="86" spans="1:7" x14ac:dyDescent="0.25">
      <c r="A86" s="15" t="s">
        <v>86</v>
      </c>
      <c r="B86" s="16">
        <v>0</v>
      </c>
      <c r="C86" s="16">
        <v>353576353.60000002</v>
      </c>
      <c r="D86" s="16">
        <v>0</v>
      </c>
      <c r="E86" s="16">
        <f>+B86+C86+D86</f>
        <v>353576353.60000002</v>
      </c>
      <c r="F86" s="16">
        <v>353576353.59999996</v>
      </c>
      <c r="G86" s="16">
        <f>+E86-F86</f>
        <v>0</v>
      </c>
    </row>
    <row r="87" spans="1:7" x14ac:dyDescent="0.25">
      <c r="A87" s="11" t="s">
        <v>87</v>
      </c>
      <c r="B87" s="19">
        <f>SUM(B88:B88)</f>
        <v>1000000</v>
      </c>
      <c r="C87" s="14">
        <f>SUM(C88:C88)</f>
        <v>1800110</v>
      </c>
      <c r="D87" s="14">
        <f>SUM(D88:D88)</f>
        <v>0</v>
      </c>
      <c r="E87" s="14">
        <f>+B87+C87+D87</f>
        <v>2800110</v>
      </c>
      <c r="F87" s="14">
        <f>SUM(F88:F88)</f>
        <v>2201510</v>
      </c>
      <c r="G87" s="14">
        <f>+E87-F87</f>
        <v>598600</v>
      </c>
    </row>
    <row r="88" spans="1:7" x14ac:dyDescent="0.25">
      <c r="A88" s="15" t="s">
        <v>88</v>
      </c>
      <c r="B88" s="16">
        <v>1000000</v>
      </c>
      <c r="C88" s="16">
        <v>1800110</v>
      </c>
      <c r="D88" s="16">
        <v>0</v>
      </c>
      <c r="E88" s="16">
        <f>+B88+C88+D88</f>
        <v>2800110</v>
      </c>
      <c r="F88" s="16">
        <v>2201510</v>
      </c>
      <c r="G88" s="16">
        <f>+E88-F88</f>
        <v>598600</v>
      </c>
    </row>
    <row r="89" spans="1:7" x14ac:dyDescent="0.25">
      <c r="A89" s="9" t="s">
        <v>89</v>
      </c>
      <c r="B89" s="10">
        <f t="shared" ref="B89:G89" si="13">SUM(B90:B93)</f>
        <v>84188000</v>
      </c>
      <c r="C89" s="10">
        <f t="shared" si="13"/>
        <v>1152462991.26</v>
      </c>
      <c r="D89" s="10">
        <f t="shared" si="13"/>
        <v>0</v>
      </c>
      <c r="E89" s="10">
        <f t="shared" si="13"/>
        <v>1236650991.26</v>
      </c>
      <c r="F89" s="10">
        <f t="shared" si="13"/>
        <v>105129338.72</v>
      </c>
      <c r="G89" s="10">
        <f t="shared" si="13"/>
        <v>1131521652.54</v>
      </c>
    </row>
    <row r="90" spans="1:7" x14ac:dyDescent="0.25">
      <c r="A90" s="15" t="s">
        <v>90</v>
      </c>
      <c r="B90" s="16">
        <v>80000</v>
      </c>
      <c r="C90" s="16">
        <v>0</v>
      </c>
      <c r="D90" s="16">
        <v>0</v>
      </c>
      <c r="E90" s="16">
        <f>+B90+C90+D90</f>
        <v>80000</v>
      </c>
      <c r="F90" s="16">
        <v>37712.6</v>
      </c>
      <c r="G90" s="16">
        <f>+E90-F90</f>
        <v>42287.4</v>
      </c>
    </row>
    <row r="91" spans="1:7" x14ac:dyDescent="0.25">
      <c r="A91" s="15" t="s">
        <v>91</v>
      </c>
      <c r="B91" s="16">
        <v>8000</v>
      </c>
      <c r="C91" s="16">
        <v>0</v>
      </c>
      <c r="D91" s="16">
        <v>0</v>
      </c>
      <c r="E91" s="16">
        <f t="shared" ref="E91:E93" si="14">+B91+C91+D91</f>
        <v>8000</v>
      </c>
      <c r="F91" s="16">
        <v>0</v>
      </c>
      <c r="G91" s="16">
        <f t="shared" ref="G91:G93" si="15">+E91-F91</f>
        <v>8000</v>
      </c>
    </row>
    <row r="92" spans="1:7" x14ac:dyDescent="0.25">
      <c r="A92" s="15" t="s">
        <v>92</v>
      </c>
      <c r="B92" s="16">
        <v>0</v>
      </c>
      <c r="C92" s="16">
        <v>1152462991.26</v>
      </c>
      <c r="D92" s="16">
        <v>0</v>
      </c>
      <c r="E92" s="16">
        <f t="shared" si="14"/>
        <v>1152462991.26</v>
      </c>
      <c r="F92" s="20">
        <v>105091626.12</v>
      </c>
      <c r="G92" s="16">
        <f t="shared" si="15"/>
        <v>1047371365.14</v>
      </c>
    </row>
    <row r="93" spans="1:7" x14ac:dyDescent="0.25">
      <c r="A93" s="15" t="s">
        <v>93</v>
      </c>
      <c r="B93" s="16">
        <v>84100000</v>
      </c>
      <c r="C93" s="16">
        <v>0</v>
      </c>
      <c r="D93" s="16">
        <v>0</v>
      </c>
      <c r="E93" s="16">
        <f t="shared" si="14"/>
        <v>84100000</v>
      </c>
      <c r="F93" s="16">
        <v>0</v>
      </c>
      <c r="G93" s="16">
        <f t="shared" si="15"/>
        <v>84100000</v>
      </c>
    </row>
    <row r="94" spans="1:7" x14ac:dyDescent="0.25">
      <c r="A94" s="21"/>
      <c r="B94" s="22"/>
      <c r="C94" s="16"/>
      <c r="D94" s="16"/>
      <c r="E94" s="16"/>
      <c r="F94" s="16"/>
      <c r="G94" s="16"/>
    </row>
    <row r="95" spans="1:7" s="23" customFormat="1" x14ac:dyDescent="0.25">
      <c r="A95" s="9" t="s">
        <v>94</v>
      </c>
      <c r="B95" s="10">
        <f t="shared" ref="B95:G95" si="16">+B89+B9</f>
        <v>13391871000</v>
      </c>
      <c r="C95" s="10">
        <f t="shared" si="16"/>
        <v>3407911313.0999994</v>
      </c>
      <c r="D95" s="10">
        <f t="shared" si="16"/>
        <v>0</v>
      </c>
      <c r="E95" s="10">
        <f t="shared" si="16"/>
        <v>16799782313.1</v>
      </c>
      <c r="F95" s="10">
        <f t="shared" si="16"/>
        <v>8500931054.6299992</v>
      </c>
      <c r="G95" s="10">
        <f t="shared" si="16"/>
        <v>8298851258.4700022</v>
      </c>
    </row>
    <row r="96" spans="1:7" x14ac:dyDescent="0.25">
      <c r="A96" s="21"/>
      <c r="B96" s="24"/>
      <c r="C96" s="22"/>
      <c r="D96" s="22"/>
      <c r="E96" s="25"/>
      <c r="F96" s="22"/>
      <c r="G96" s="22"/>
    </row>
    <row r="97" spans="1:7" x14ac:dyDescent="0.25">
      <c r="A97" s="11" t="s">
        <v>95</v>
      </c>
      <c r="B97" s="12">
        <f t="shared" ref="B97:G97" si="17">SUM(B98:B101)</f>
        <v>1180000000</v>
      </c>
      <c r="C97" s="12">
        <f t="shared" si="17"/>
        <v>6031475769.04</v>
      </c>
      <c r="D97" s="12">
        <f t="shared" si="17"/>
        <v>0</v>
      </c>
      <c r="E97" s="12">
        <f t="shared" si="17"/>
        <v>7211475769.04</v>
      </c>
      <c r="F97" s="12">
        <f t="shared" si="17"/>
        <v>7105455532.5799999</v>
      </c>
      <c r="G97" s="12">
        <f t="shared" si="17"/>
        <v>106020236.46000005</v>
      </c>
    </row>
    <row r="98" spans="1:7" x14ac:dyDescent="0.25">
      <c r="A98" s="15" t="s">
        <v>96</v>
      </c>
      <c r="B98" s="16">
        <v>500000000</v>
      </c>
      <c r="C98" s="16">
        <v>1045588269.04</v>
      </c>
      <c r="D98" s="16">
        <v>0</v>
      </c>
      <c r="E98" s="16">
        <f>B98+C98+D98</f>
        <v>1545588269.04</v>
      </c>
      <c r="F98" s="16">
        <v>1406188652.3499999</v>
      </c>
      <c r="G98" s="16">
        <f>+E98-F98</f>
        <v>139399616.69000006</v>
      </c>
    </row>
    <row r="99" spans="1:7" x14ac:dyDescent="0.25">
      <c r="A99" s="15" t="s">
        <v>97</v>
      </c>
      <c r="B99" s="16">
        <v>0</v>
      </c>
      <c r="C99" s="16">
        <v>24587500</v>
      </c>
      <c r="D99" s="16">
        <v>0</v>
      </c>
      <c r="E99" s="16">
        <f>B99+C99+D99</f>
        <v>24587500</v>
      </c>
      <c r="F99">
        <v>57966880.230000004</v>
      </c>
      <c r="G99" s="16">
        <f>+E99-F99</f>
        <v>-33379380.230000004</v>
      </c>
    </row>
    <row r="100" spans="1:7" x14ac:dyDescent="0.25">
      <c r="A100" s="15" t="s">
        <v>98</v>
      </c>
      <c r="B100" s="16">
        <v>550000000</v>
      </c>
      <c r="C100" s="16">
        <v>4961300000</v>
      </c>
      <c r="D100" s="16">
        <v>0</v>
      </c>
      <c r="E100" s="16">
        <f t="shared" ref="E100:E101" si="18">B100+C100+D100</f>
        <v>5511300000</v>
      </c>
      <c r="F100" s="16">
        <v>5511300000</v>
      </c>
      <c r="G100" s="16">
        <f>+E100-F100</f>
        <v>0</v>
      </c>
    </row>
    <row r="101" spans="1:7" x14ac:dyDescent="0.25">
      <c r="A101" s="15" t="s">
        <v>99</v>
      </c>
      <c r="B101" s="16">
        <v>130000000</v>
      </c>
      <c r="C101" s="16">
        <v>0</v>
      </c>
      <c r="D101" s="16">
        <v>0</v>
      </c>
      <c r="E101" s="16">
        <f t="shared" si="18"/>
        <v>130000000</v>
      </c>
      <c r="F101" s="16">
        <v>130000000</v>
      </c>
      <c r="G101" s="16">
        <f t="shared" ref="G101" si="19">+E101-F101</f>
        <v>0</v>
      </c>
    </row>
    <row r="102" spans="1:7" s="23" customFormat="1" x14ac:dyDescent="0.25">
      <c r="A102" s="9" t="s">
        <v>100</v>
      </c>
      <c r="B102" s="10">
        <f t="shared" ref="B102:G102" si="20">B95+B97</f>
        <v>14571871000</v>
      </c>
      <c r="C102" s="10">
        <f t="shared" si="20"/>
        <v>9439387082.1399994</v>
      </c>
      <c r="D102" s="10">
        <f t="shared" si="20"/>
        <v>0</v>
      </c>
      <c r="E102" s="10">
        <f t="shared" si="20"/>
        <v>24011258082.139999</v>
      </c>
      <c r="F102" s="10">
        <f t="shared" si="20"/>
        <v>15606386587.209999</v>
      </c>
      <c r="G102" s="10">
        <f t="shared" si="20"/>
        <v>8404871494.9300022</v>
      </c>
    </row>
    <row r="104" spans="1:7" x14ac:dyDescent="0.25">
      <c r="A104" s="26"/>
      <c r="B104" s="27"/>
      <c r="C104" s="27"/>
      <c r="D104" s="28"/>
      <c r="E104" s="27"/>
      <c r="F104" s="27"/>
      <c r="G104" s="27"/>
    </row>
    <row r="105" spans="1:7" x14ac:dyDescent="0.25">
      <c r="A105" s="28"/>
      <c r="B105" s="28"/>
      <c r="C105" s="28"/>
      <c r="D105" s="29"/>
      <c r="E105" s="27"/>
      <c r="F105" s="28"/>
      <c r="G105" s="28"/>
    </row>
    <row r="106" spans="1:7" x14ac:dyDescent="0.25">
      <c r="A106" s="28"/>
      <c r="B106" s="27"/>
      <c r="C106" s="27"/>
      <c r="D106" s="27"/>
      <c r="E106" s="27"/>
      <c r="F106" s="27"/>
      <c r="G106" s="27"/>
    </row>
    <row r="107" spans="1:7" ht="18.75" x14ac:dyDescent="0.3">
      <c r="A107" s="28"/>
      <c r="B107" s="28"/>
      <c r="C107" s="29"/>
      <c r="D107" s="28"/>
      <c r="E107" s="30"/>
      <c r="F107" s="28"/>
      <c r="G107" s="28"/>
    </row>
    <row r="108" spans="1:7" x14ac:dyDescent="0.25">
      <c r="A108" s="28"/>
      <c r="B108" s="28"/>
      <c r="C108" s="28"/>
      <c r="D108" s="28"/>
      <c r="E108" s="28"/>
      <c r="F108" s="28"/>
      <c r="G108" s="28"/>
    </row>
    <row r="109" spans="1:7" x14ac:dyDescent="0.25">
      <c r="A109" s="28"/>
      <c r="B109" s="28"/>
      <c r="C109" s="28"/>
      <c r="D109" s="28"/>
      <c r="E109" s="28"/>
      <c r="F109" s="28"/>
      <c r="G109" s="28"/>
    </row>
    <row r="110" spans="1:7" x14ac:dyDescent="0.25">
      <c r="A110" s="28"/>
      <c r="B110" s="28"/>
      <c r="C110" s="28"/>
      <c r="D110" s="28"/>
      <c r="E110" s="28"/>
      <c r="F110" s="28"/>
      <c r="G110" s="28"/>
    </row>
    <row r="111" spans="1:7" x14ac:dyDescent="0.25">
      <c r="A111" s="28"/>
      <c r="B111" s="28"/>
      <c r="C111" s="28"/>
      <c r="D111" s="28"/>
      <c r="E111" s="28"/>
      <c r="F111" s="28"/>
      <c r="G111" s="28"/>
    </row>
    <row r="112" spans="1:7" x14ac:dyDescent="0.25">
      <c r="A112" s="28"/>
      <c r="B112" s="28"/>
      <c r="C112" s="28"/>
      <c r="D112" s="28"/>
      <c r="E112" s="28"/>
      <c r="F112" s="28"/>
      <c r="G112" s="28"/>
    </row>
    <row r="113" spans="1:7" x14ac:dyDescent="0.25">
      <c r="A113" s="28"/>
      <c r="B113" s="28"/>
      <c r="C113" s="28"/>
      <c r="D113" s="28"/>
      <c r="E113" s="28"/>
      <c r="F113" s="28"/>
      <c r="G113" s="28"/>
    </row>
    <row r="114" spans="1:7" x14ac:dyDescent="0.25">
      <c r="A114" s="28"/>
      <c r="B114" s="28"/>
      <c r="C114" s="28"/>
      <c r="D114" s="28"/>
      <c r="E114" s="28"/>
      <c r="F114" s="28"/>
      <c r="G114" s="28"/>
    </row>
    <row r="115" spans="1:7" x14ac:dyDescent="0.25">
      <c r="A115" s="28"/>
      <c r="B115" s="28"/>
      <c r="C115" s="28"/>
      <c r="D115" s="28"/>
      <c r="E115" s="28"/>
      <c r="F115" s="28"/>
      <c r="G115" s="28"/>
    </row>
    <row r="116" spans="1:7" x14ac:dyDescent="0.25">
      <c r="A116" s="28"/>
      <c r="B116" s="28"/>
      <c r="C116" s="28"/>
      <c r="D116" s="28"/>
      <c r="E116" s="28"/>
      <c r="F116" s="28"/>
      <c r="G116" s="28"/>
    </row>
    <row r="117" spans="1:7" x14ac:dyDescent="0.25">
      <c r="A117" s="28"/>
      <c r="B117" s="28"/>
      <c r="C117" s="28"/>
      <c r="D117" s="28"/>
      <c r="E117" s="28"/>
      <c r="F117" s="28"/>
      <c r="G117" s="28"/>
    </row>
  </sheetData>
  <mergeCells count="7">
    <mergeCell ref="A4:G4"/>
    <mergeCell ref="A6:A8"/>
    <mergeCell ref="B6:B8"/>
    <mergeCell ref="C6:D7"/>
    <mergeCell ref="E6:E8"/>
    <mergeCell ref="F6:F8"/>
    <mergeCell ref="G6:G8"/>
  </mergeCells>
  <printOptions horizontalCentered="1"/>
  <pageMargins left="0.31496062992125984" right="0.31496062992125984" top="0" bottom="0" header="0.31496062992125984" footer="0.31496062992125984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</vt:lpstr>
      <vt:lpstr>ACUM!Área_de_impresión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2023-07-27T16:48:44Z</dcterms:created>
  <dcterms:modified xsi:type="dcterms:W3CDTF">2023-07-27T16:58:20Z</dcterms:modified>
</cp:coreProperties>
</file>