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uiz\Desktop\"/>
    </mc:Choice>
  </mc:AlternateContent>
  <xr:revisionPtr revIDLastSave="0" documentId="8_{36D27DE5-C296-4A24-88C2-383A5E85CE20}" xr6:coauthVersionLast="47" xr6:coauthVersionMax="47" xr10:uidLastSave="{00000000-0000-0000-0000-000000000000}"/>
  <bookViews>
    <workbookView xWindow="-28920" yWindow="-120" windowWidth="29040" windowHeight="15840" xr2:uid="{FFF7EE89-B96B-4C86-ACE4-20AE68FD039F}"/>
  </bookViews>
  <sheets>
    <sheet name="MENSUAL TRIBUNAL " sheetId="1" r:id="rId1"/>
  </sheets>
  <definedNames>
    <definedName name="_xlnm.Print_Area" localSheetId="0">'MENSUAL TRIBUNAL '!$A$1:$G$78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D75" i="1"/>
  <c r="C75" i="1"/>
  <c r="B75" i="1"/>
  <c r="E72" i="1"/>
  <c r="E71" i="1"/>
  <c r="E70" i="1"/>
  <c r="G69" i="1"/>
  <c r="G73" i="1" s="1"/>
  <c r="G77" i="1" s="1"/>
  <c r="F69" i="1"/>
  <c r="E69" i="1"/>
  <c r="D69" i="1"/>
  <c r="C69" i="1"/>
  <c r="B69" i="1"/>
  <c r="E68" i="1"/>
  <c r="F67" i="1"/>
  <c r="D67" i="1"/>
  <c r="C67" i="1"/>
  <c r="B67" i="1"/>
  <c r="B64" i="1" s="1"/>
  <c r="F65" i="1"/>
  <c r="F64" i="1" s="1"/>
  <c r="D65" i="1"/>
  <c r="D64" i="1" s="1"/>
  <c r="D9" i="1" s="1"/>
  <c r="C65" i="1"/>
  <c r="C64" i="1" s="1"/>
  <c r="G64" i="1"/>
  <c r="F62" i="1"/>
  <c r="F54" i="1" s="1"/>
  <c r="E61" i="1"/>
  <c r="E60" i="1"/>
  <c r="E59" i="1"/>
  <c r="E58" i="1"/>
  <c r="E57" i="1"/>
  <c r="E56" i="1"/>
  <c r="F55" i="1"/>
  <c r="C55" i="1"/>
  <c r="B55" i="1"/>
  <c r="E55" i="1" s="1"/>
  <c r="E54" i="1" s="1"/>
  <c r="G54" i="1"/>
  <c r="D54" i="1"/>
  <c r="C54" i="1"/>
  <c r="C9" i="1" s="1"/>
  <c r="C73" i="1" s="1"/>
  <c r="C77" i="1" s="1"/>
  <c r="B54" i="1"/>
  <c r="G31" i="1"/>
  <c r="F31" i="1"/>
  <c r="E31" i="1"/>
  <c r="D31" i="1"/>
  <c r="C31" i="1"/>
  <c r="B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 s="1"/>
  <c r="E10" i="1" s="1"/>
  <c r="F11" i="1"/>
  <c r="F10" i="1" s="1"/>
  <c r="D11" i="1"/>
  <c r="B11" i="1"/>
  <c r="D10" i="1"/>
  <c r="G9" i="1"/>
  <c r="D73" i="1" l="1"/>
  <c r="D77" i="1" s="1"/>
  <c r="F9" i="1"/>
  <c r="F73" i="1"/>
  <c r="F77" i="1" s="1"/>
  <c r="B9" i="1"/>
  <c r="B73" i="1" s="1"/>
  <c r="B77" i="1" s="1"/>
  <c r="E67" i="1"/>
  <c r="E64" i="1" s="1"/>
  <c r="E9" i="1" s="1"/>
  <c r="E73" i="1" s="1"/>
  <c r="E77" i="1" s="1"/>
</calcChain>
</file>

<file path=xl/sharedStrings.xml><?xml version="1.0" encoding="utf-8"?>
<sst xmlns="http://schemas.openxmlformats.org/spreadsheetml/2006/main" count="78" uniqueCount="78">
  <si>
    <t xml:space="preserve">SEPTIEMBRE </t>
  </si>
  <si>
    <t>ANEXO IV: DE LA EJECUCION DEL PRESUPUESTO CON RELACION AL CALCULO DE RECURSOS Y FINANCIAMIENTO (Acuerdo Nº2988, texto ordenado según Nº6222)(*)</t>
  </si>
  <si>
    <t>PARTIDAS</t>
  </si>
  <si>
    <t>CALCULO ORIGINAL</t>
  </si>
  <si>
    <t xml:space="preserve">MODIFICACIONES </t>
  </si>
  <si>
    <t>CALCULO DEFINITIVO</t>
  </si>
  <si>
    <t>INGRESADO</t>
  </si>
  <si>
    <t>DIFERENCIA</t>
  </si>
  <si>
    <t>AUMENTOS</t>
  </si>
  <si>
    <t>DISMINUCIONES</t>
  </si>
  <si>
    <t>RECURSOS CORRIENTES</t>
  </si>
  <si>
    <t>·DE JURISDICCIÓN MUNICIPAL</t>
  </si>
  <si>
    <t>TASAS Y DERECHOS MUNICIPALES</t>
  </si>
  <si>
    <t xml:space="preserve">1.3.2.01.01 - DCHOS POR SERVICIOS A LA PROPIEDAD RAÍZ            </t>
  </si>
  <si>
    <t xml:space="preserve">1.3.2.01.02 - DCHOS POR SERVICIOS A LA PROPIEDAD RAÍZ            </t>
  </si>
  <si>
    <t xml:space="preserve">1.3.2.01.03 - ECOTASA                                            </t>
  </si>
  <si>
    <t xml:space="preserve">1.3.2.01.04 - CANASTOS PARA RESIDUOS                             </t>
  </si>
  <si>
    <t xml:space="preserve">1.3.2.01.06 - SPAC COLOCACION (EJERCICIO CORRIENTE)              </t>
  </si>
  <si>
    <t xml:space="preserve">1.3.2.01.08 - SPAC MANTENIMIENTO-REPARACION-ACTUALIZAC           </t>
  </si>
  <si>
    <t xml:space="preserve">1.3.2.02.01 - DERECHOS DE INSPECCIÓN COMERCIO IND Y SE           </t>
  </si>
  <si>
    <t xml:space="preserve">1.3.2.02.02 - DERECHOS DE INSPECCIÓN COMERCIO IND Y SE           </t>
  </si>
  <si>
    <t xml:space="preserve">1.3.2.02.03 - DERECHOS DE RECOLECCIÓN ESPECIAL (E.CTE.           </t>
  </si>
  <si>
    <t xml:space="preserve">1.3.2.02.04 - DERECHOS DE RECOLECCIÓN ESPECIAL (E. ANT           </t>
  </si>
  <si>
    <t xml:space="preserve">1.3.2.03.01 - DERECHOS DE CEMENTERIO                             </t>
  </si>
  <si>
    <t xml:space="preserve">1.3.2.04.00 - DERECHOS DE ACTUACIÓN ADMINISTRATIVA               </t>
  </si>
  <si>
    <t xml:space="preserve">1.3.2.05.00 - DERECHOS DE EDIFICACIÓN                            </t>
  </si>
  <si>
    <t xml:space="preserve">1.3.2.09.00 - DERECHOS DE PUBLICIDAD Y PROPAGANDA                </t>
  </si>
  <si>
    <t xml:space="preserve">1.3.2.11.01 - UNIDAD DE CALIDAD AMBIENTAL                        </t>
  </si>
  <si>
    <t xml:space="preserve">1.3.2.15.00 - COMISION ADMINISTRATIVA                            </t>
  </si>
  <si>
    <t xml:space="preserve">1.3.2.21.01 - LICENCIA DE CONDUCIR NACIONAL PARTICULAR           </t>
  </si>
  <si>
    <t xml:space="preserve">1.3.2.21.02 - LICENCIA DE CONDUCIR NACIONAL PROFESIONA           </t>
  </si>
  <si>
    <t xml:space="preserve">1.3.2.22.02 - RECUPERO SALUD EJERCICIO NO CORRIENTE.             </t>
  </si>
  <si>
    <t xml:space="preserve">OTROS INGRESOS DE ORIGEN MUNICIPAL                                                                                      
</t>
  </si>
  <si>
    <t xml:space="preserve">1.3.3.01.01 - MULTAS GENERALES (E. CTE.)                         </t>
  </si>
  <si>
    <t xml:space="preserve">1.3.3.01.02 - MULTAS GENERALES (E. ANTERIORES)                   </t>
  </si>
  <si>
    <t xml:space="preserve">1.3.3.02.01 - INTERESES Y RECARGOS (EJERCICIO CORRIENT           </t>
  </si>
  <si>
    <t xml:space="preserve">1.3.3.02.02 - INTERESES Y RECARGOS (EJERCICIOS VENCIDO           </t>
  </si>
  <si>
    <t xml:space="preserve">1.3.3.04.00 - PRODUCIDO DE ACTIVIDADES CULTURALES                </t>
  </si>
  <si>
    <t xml:space="preserve">1.3.3.07.02 - CONTROL DE ANIMALES                                </t>
  </si>
  <si>
    <t xml:space="preserve">1.3.3.07.05 - SERVICIOS ESPECIALES VARIOS                        </t>
  </si>
  <si>
    <t xml:space="preserve">1.3.3.08.01 - MULTAS POR ACCIDENTES VIALES                       </t>
  </si>
  <si>
    <t xml:space="preserve">1.3.3.08.02 - MULTAS POR INFRACCIONES DE TRÁNSITO                </t>
  </si>
  <si>
    <t xml:space="preserve">1.3.3.08.03 - COMISIÓN ADMINISTRATIVA POR INFRACCIÓN D           </t>
  </si>
  <si>
    <t xml:space="preserve">1.3.3.09.01 - PRODUCIDO DE ESTACIONAMIENTO MEDIDO                </t>
  </si>
  <si>
    <t xml:space="preserve">1.3.3.09.02 - MULTAS POR ESTACIONAMIENTO MEDIDO                  </t>
  </si>
  <si>
    <t xml:space="preserve">1.3.3.10.07 - CAP - CARGO ALUMBRADO PÚBLICO                      </t>
  </si>
  <si>
    <t xml:space="preserve">1.3.3.12.01 - RENTAS FINANCIERAS                                 </t>
  </si>
  <si>
    <t xml:space="preserve">1.3.3.12.05 - GASTOS RECUPERADOS                                 </t>
  </si>
  <si>
    <t xml:space="preserve">1.3.3.12.06 - REINTEGRO A.R.T.                                   </t>
  </si>
  <si>
    <t xml:space="preserve">1.3.3.12.12 - RECUPERO SINIESTRO                                 </t>
  </si>
  <si>
    <t xml:space="preserve">1.3.3.12.14 - CONVENIO BANCO SUPERVIELLE                         </t>
  </si>
  <si>
    <t xml:space="preserve">1.3.3.12.25 - RECUPERO POR JUICIOS                               </t>
  </si>
  <si>
    <t xml:space="preserve">1.3.3.14.02 - REC. URBANO - ZUÑIGA PABLO DAVID - PROG.           </t>
  </si>
  <si>
    <t xml:space="preserve">1.3.3.14.09 - REC. URBANO - LUCERO MIGUEL ANGEL - PROG           </t>
  </si>
  <si>
    <t xml:space="preserve">1.3.3.14.24 - REC. URBANO ATAMPI ROMINA BELEN PROG. TA           </t>
  </si>
  <si>
    <t>·DE ORIGEN PROVINCIAL</t>
  </si>
  <si>
    <t>REGIMEN DE COPARTICIPACION PROVINCIAL</t>
  </si>
  <si>
    <t xml:space="preserve">1.1.1.01.01 - IMPUESTO SOBRE INGRESOS BRUTOS                     </t>
  </si>
  <si>
    <t xml:space="preserve">1.1.1.01.02 - IMPUESTO INMOBILIARIO                              </t>
  </si>
  <si>
    <t xml:space="preserve">1.1.1.01.03 - IMPUESTO A LOS AUTOMOTORES                         </t>
  </si>
  <si>
    <t xml:space="preserve">1.1.1.01.04 - IMPUESTO A LOS SELLOS                              </t>
  </si>
  <si>
    <t xml:space="preserve">1.1.1.01.07 - FINANCIAMIENTO EDUCATIVO                           </t>
  </si>
  <si>
    <t xml:space="preserve">1.1.1.01.13 - CANON EXTRAORDINARIO PRODUCCIÓN HIDROCAR           </t>
  </si>
  <si>
    <t xml:space="preserve">OTROS INGRESOS DE JURISDICCIÓN PROVINCIAL               </t>
  </si>
  <si>
    <t xml:space="preserve">1.1.3.01.06.002 - ORDENAMIENTO Y PRESERV DEL PIEDEMONTE          </t>
  </si>
  <si>
    <t xml:space="preserve"> -DE ORIGEN NACIONAL                                                                                                      </t>
  </si>
  <si>
    <t xml:space="preserve">RÉGIMEN DE COPARTICIPACIÓN NACIONAL                                                                                     </t>
  </si>
  <si>
    <t xml:space="preserve">1.2.1.01 - DISTRIBUCIÓN SECUNDARIA                               </t>
  </si>
  <si>
    <t xml:space="preserve">OTROS INGRESOS DE JURISDICCIÓN NACIONAL                                                                                 </t>
  </si>
  <si>
    <t xml:space="preserve">1.2.4.01.17.001 - M. SALUD NACIÓN PLAN SUMAR         </t>
  </si>
  <si>
    <t xml:space="preserve">RECURSOS DE CAPITAL                                                                                                     </t>
  </si>
  <si>
    <t xml:space="preserve">2.2.1.03 - APORTE VECINAL PARA OBRAS REEMBOLSABLES               </t>
  </si>
  <si>
    <t xml:space="preserve">2.5.1.18.09 - PARQUE LINEAL JACARANDA                            </t>
  </si>
  <si>
    <t xml:space="preserve">2.5.1.18.10 - PLAN PEAT  Y FORTAL AV SAN MARTIN                  </t>
  </si>
  <si>
    <t>TOTAL DE RECURSOS</t>
  </si>
  <si>
    <t>FINANCIAMIENTO</t>
  </si>
  <si>
    <t xml:space="preserve">7.1.2.03 - PROVEEDORES Y CONTRATISTAS                            </t>
  </si>
  <si>
    <t>TOTAL RECURSOS Y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</si>
</sst>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color theme="1"/>
      <name val="Agency FB"/>
      <family val="2"/>
    </font>
    <font>
      <b/>
      <i/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Tahoma"/>
      <family val="2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69">
    <xf numFmtId="0" fontId="0" fillId="0" borderId="0" xfId="0"/>
    <xf numFmtId="3" fontId="1" fillId="0" borderId="0" xfId="0" applyNumberFormat="1" applyFont="1"/>
    <xf numFmtId="0" fontId="1" fillId="0" borderId="0" xfId="0" applyFont="1" applyAlignment="1">
      <alignment horizontal="right"/>
    </xf>
    <xf numFmtId="12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0" fillId="0" borderId="0" xfId="0" applyNumberFormat="1"/>
    <xf numFmtId="4" fontId="1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2" borderId="4" xfId="0" applyFont="1" applyFill="1" applyBorder="1" applyAlignment="1">
      <alignment vertical="center"/>
    </xf>
    <xf numFmtId="4" fontId="1" fillId="2" borderId="5" xfId="0" applyNumberFormat="1" applyFont="1" applyFill="1" applyBorder="1"/>
    <xf numFmtId="4" fontId="1" fillId="2" borderId="6" xfId="0" applyNumberFormat="1" applyFont="1" applyFill="1" applyBorder="1"/>
    <xf numFmtId="0" fontId="5" fillId="0" borderId="4" xfId="0" applyFont="1" applyBorder="1" applyAlignment="1">
      <alignment vertical="center"/>
    </xf>
    <xf numFmtId="4" fontId="6" fillId="0" borderId="5" xfId="0" applyNumberFormat="1" applyFont="1" applyBorder="1"/>
    <xf numFmtId="4" fontId="6" fillId="0" borderId="6" xfId="0" applyNumberFormat="1" applyFont="1" applyBorder="1"/>
    <xf numFmtId="0" fontId="8" fillId="0" borderId="4" xfId="1" applyFont="1" applyBorder="1"/>
    <xf numFmtId="4" fontId="0" fillId="0" borderId="5" xfId="0" applyNumberFormat="1" applyBorder="1"/>
    <xf numFmtId="4" fontId="0" fillId="0" borderId="6" xfId="0" applyNumberFormat="1" applyBorder="1"/>
    <xf numFmtId="4" fontId="1" fillId="0" borderId="5" xfId="0" applyNumberFormat="1" applyFont="1" applyBorder="1"/>
    <xf numFmtId="4" fontId="1" fillId="0" borderId="6" xfId="0" applyNumberFormat="1" applyFont="1" applyBorder="1"/>
    <xf numFmtId="0" fontId="2" fillId="0" borderId="4" xfId="0" applyFont="1" applyBorder="1" applyAlignment="1">
      <alignment vertical="center"/>
    </xf>
    <xf numFmtId="0" fontId="8" fillId="0" borderId="4" xfId="1" applyFont="1" applyBorder="1" applyAlignment="1">
      <alignment wrapText="1"/>
    </xf>
    <xf numFmtId="4" fontId="10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4" fontId="6" fillId="0" borderId="5" xfId="0" applyNumberFormat="1" applyFont="1" applyBorder="1" applyAlignment="1">
      <alignment horizontal="right"/>
    </xf>
    <xf numFmtId="4" fontId="11" fillId="0" borderId="5" xfId="0" applyNumberFormat="1" applyFont="1" applyBorder="1"/>
    <xf numFmtId="0" fontId="2" fillId="2" borderId="7" xfId="0" applyFont="1" applyFill="1" applyBorder="1" applyAlignment="1">
      <alignment vertical="center"/>
    </xf>
    <xf numFmtId="4" fontId="1" fillId="2" borderId="8" xfId="0" applyNumberFormat="1" applyFont="1" applyFill="1" applyBorder="1"/>
    <xf numFmtId="4" fontId="1" fillId="2" borderId="9" xfId="0" applyNumberFormat="1" applyFont="1" applyFill="1" applyBorder="1"/>
    <xf numFmtId="0" fontId="0" fillId="2" borderId="0" xfId="0" applyFill="1"/>
    <xf numFmtId="0" fontId="10" fillId="0" borderId="4" xfId="0" applyFont="1" applyBorder="1" applyAlignment="1">
      <alignment vertical="center"/>
    </xf>
    <xf numFmtId="4" fontId="12" fillId="0" borderId="5" xfId="0" applyNumberFormat="1" applyFont="1" applyBorder="1"/>
    <xf numFmtId="4" fontId="10" fillId="0" borderId="5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10" fillId="0" borderId="6" xfId="0" applyNumberFormat="1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4" fontId="1" fillId="2" borderId="11" xfId="0" applyNumberFormat="1" applyFont="1" applyFill="1" applyBorder="1"/>
    <xf numFmtId="4" fontId="1" fillId="2" borderId="12" xfId="0" applyNumberFormat="1" applyFont="1" applyFill="1" applyBorder="1"/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4" fontId="1" fillId="0" borderId="0" xfId="0" applyNumberFormat="1" applyFont="1" applyFill="1"/>
    <xf numFmtId="4" fontId="0" fillId="0" borderId="0" xfId="0" applyNumberFormat="1" applyFill="1"/>
    <xf numFmtId="0" fontId="4" fillId="0" borderId="0" xfId="0" applyFont="1" applyFill="1" applyAlignment="1">
      <alignment horizontal="center"/>
    </xf>
    <xf numFmtId="0" fontId="7" fillId="0" borderId="0" xfId="1" applyFill="1"/>
    <xf numFmtId="0" fontId="9" fillId="0" borderId="0" xfId="1" applyFont="1" applyFill="1"/>
    <xf numFmtId="4" fontId="10" fillId="0" borderId="0" xfId="0" applyNumberFormat="1" applyFont="1" applyFill="1" applyAlignment="1">
      <alignment vertical="center"/>
    </xf>
    <xf numFmtId="4" fontId="0" fillId="0" borderId="0" xfId="0" applyNumberFormat="1" applyFill="1" applyBorder="1"/>
    <xf numFmtId="0" fontId="2" fillId="0" borderId="0" xfId="0" applyFont="1" applyFill="1" applyBorder="1" applyAlignment="1">
      <alignment vertical="center"/>
    </xf>
    <xf numFmtId="4" fontId="1" fillId="0" borderId="0" xfId="0" applyNumberFormat="1" applyFont="1" applyFill="1" applyBorder="1"/>
    <xf numFmtId="0" fontId="0" fillId="0" borderId="0" xfId="0" applyFill="1" applyBorder="1"/>
    <xf numFmtId="0" fontId="10" fillId="0" borderId="0" xfId="0" applyFont="1" applyFill="1" applyBorder="1" applyAlignment="1">
      <alignment vertical="center"/>
    </xf>
    <xf numFmtId="4" fontId="12" fillId="0" borderId="0" xfId="0" applyNumberFormat="1" applyFont="1" applyFill="1" applyBorder="1"/>
    <xf numFmtId="4" fontId="10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3" fillId="0" borderId="0" xfId="0" applyFont="1" applyFill="1" applyBorder="1"/>
    <xf numFmtId="0" fontId="14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7927107E-89DB-43A9-8CDB-03E06A39B3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57150</xdr:rowOff>
    </xdr:from>
    <xdr:to>
      <xdr:col>0</xdr:col>
      <xdr:colOff>1628507</xdr:colOff>
      <xdr:row>2</xdr:row>
      <xdr:rowOff>54135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33BBC4F6-B703-4D4B-B4DC-E5E6C6740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57150"/>
          <a:ext cx="1304657" cy="37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D29F7-4E55-427B-8570-352C0A521B47}">
  <sheetPr>
    <tabColor rgb="FF92D050"/>
    <pageSetUpPr fitToPage="1"/>
  </sheetPr>
  <dimension ref="A1:CN99"/>
  <sheetViews>
    <sheetView tabSelected="1" topLeftCell="A41" zoomScaleNormal="100" workbookViewId="0">
      <selection activeCell="J73" sqref="J73"/>
    </sheetView>
  </sheetViews>
  <sheetFormatPr baseColWidth="10" defaultRowHeight="15" x14ac:dyDescent="0.25"/>
  <cols>
    <col min="1" max="1" width="54.5703125" customWidth="1"/>
    <col min="2" max="2" width="22.42578125" customWidth="1"/>
    <col min="3" max="4" width="18.140625" customWidth="1"/>
    <col min="5" max="5" width="21.140625" customWidth="1"/>
    <col min="6" max="6" width="19.140625" customWidth="1"/>
    <col min="7" max="8" width="20.42578125" customWidth="1"/>
    <col min="9" max="9" width="15.5703125" customWidth="1"/>
    <col min="10" max="10" width="16.42578125" bestFit="1" customWidth="1"/>
    <col min="11" max="11" width="14.28515625" customWidth="1"/>
  </cols>
  <sheetData>
    <row r="1" spans="1:42" x14ac:dyDescent="0.25">
      <c r="F1" s="1"/>
    </row>
    <row r="2" spans="1:42" x14ac:dyDescent="0.25">
      <c r="F2" s="2" t="s">
        <v>0</v>
      </c>
      <c r="G2" s="3">
        <v>2023</v>
      </c>
      <c r="H2" s="4"/>
    </row>
    <row r="3" spans="1:42" x14ac:dyDescent="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42" x14ac:dyDescent="0.25">
      <c r="A4" s="5" t="s">
        <v>1</v>
      </c>
      <c r="B4" s="5"/>
      <c r="C4" s="5"/>
      <c r="D4" s="5"/>
      <c r="E4" s="5"/>
      <c r="F4" s="5"/>
      <c r="G4" s="5"/>
      <c r="H4" s="6"/>
    </row>
    <row r="5" spans="1:42" ht="15.75" thickBot="1" x14ac:dyDescent="0.3">
      <c r="A5" s="4"/>
      <c r="C5" s="7"/>
      <c r="D5" s="7"/>
      <c r="E5" s="7"/>
      <c r="F5" s="8"/>
    </row>
    <row r="6" spans="1:42" ht="54" customHeight="1" x14ac:dyDescent="0.25">
      <c r="A6" s="9" t="s">
        <v>2</v>
      </c>
      <c r="B6" s="10" t="s">
        <v>3</v>
      </c>
      <c r="C6" s="10" t="s">
        <v>4</v>
      </c>
      <c r="D6" s="10"/>
      <c r="E6" s="10" t="s">
        <v>5</v>
      </c>
      <c r="F6" s="11" t="s">
        <v>6</v>
      </c>
      <c r="G6" s="12" t="s">
        <v>7</v>
      </c>
      <c r="H6" s="49"/>
      <c r="I6" s="50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</row>
    <row r="7" spans="1:42" ht="3.75" customHeight="1" x14ac:dyDescent="0.25">
      <c r="A7" s="13"/>
      <c r="B7" s="14"/>
      <c r="C7" s="14"/>
      <c r="D7" s="14"/>
      <c r="E7" s="14"/>
      <c r="F7" s="15"/>
      <c r="G7" s="16"/>
      <c r="H7" s="49"/>
      <c r="I7" s="50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</row>
    <row r="8" spans="1:42" ht="21" customHeight="1" x14ac:dyDescent="0.25">
      <c r="A8" s="13"/>
      <c r="B8" s="14"/>
      <c r="C8" s="17" t="s">
        <v>8</v>
      </c>
      <c r="D8" s="17" t="s">
        <v>9</v>
      </c>
      <c r="E8" s="14"/>
      <c r="F8" s="15"/>
      <c r="G8" s="16"/>
      <c r="H8" s="49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</row>
    <row r="9" spans="1:42" ht="15" customHeight="1" x14ac:dyDescent="0.25">
      <c r="A9" s="18" t="s">
        <v>10</v>
      </c>
      <c r="B9" s="19">
        <f t="shared" ref="B9:G9" si="0">+B10+B54+B64</f>
        <v>0</v>
      </c>
      <c r="C9" s="19">
        <f t="shared" si="0"/>
        <v>0</v>
      </c>
      <c r="D9" s="19">
        <f t="shared" si="0"/>
        <v>0</v>
      </c>
      <c r="E9" s="19">
        <f t="shared" si="0"/>
        <v>0</v>
      </c>
      <c r="F9" s="19">
        <f t="shared" si="0"/>
        <v>2708205136.6500001</v>
      </c>
      <c r="G9" s="20">
        <f t="shared" si="0"/>
        <v>0</v>
      </c>
      <c r="H9" s="52"/>
      <c r="I9" s="53"/>
      <c r="J9" s="52"/>
      <c r="K9" s="54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</row>
    <row r="10" spans="1:42" x14ac:dyDescent="0.25">
      <c r="A10" s="18" t="s">
        <v>11</v>
      </c>
      <c r="B10" s="19">
        <v>0</v>
      </c>
      <c r="C10" s="19">
        <v>0</v>
      </c>
      <c r="D10" s="19">
        <f>+D11+D31</f>
        <v>0</v>
      </c>
      <c r="E10" s="19">
        <f>+E11+E31</f>
        <v>0</v>
      </c>
      <c r="F10" s="19">
        <f>+F11+F31</f>
        <v>868762657.48000002</v>
      </c>
      <c r="G10" s="20">
        <v>0</v>
      </c>
      <c r="H10" s="52"/>
      <c r="I10" s="53"/>
      <c r="J10" s="52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</row>
    <row r="11" spans="1:42" x14ac:dyDescent="0.25">
      <c r="A11" s="21" t="s">
        <v>12</v>
      </c>
      <c r="B11" s="22">
        <f>SUM(B12:B22)</f>
        <v>0</v>
      </c>
      <c r="C11" s="22">
        <v>0</v>
      </c>
      <c r="D11" s="22">
        <f>SUM(D12:D22)</f>
        <v>0</v>
      </c>
      <c r="E11" s="22">
        <f>SUM(E12:E22)</f>
        <v>0</v>
      </c>
      <c r="F11" s="22">
        <f>SUM(F12:F30)</f>
        <v>149757955.48999995</v>
      </c>
      <c r="G11" s="23">
        <v>0</v>
      </c>
      <c r="H11" s="52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</row>
    <row r="12" spans="1:42" x14ac:dyDescent="0.25">
      <c r="A12" s="24" t="s">
        <v>13</v>
      </c>
      <c r="B12" s="25">
        <v>0</v>
      </c>
      <c r="C12" s="25">
        <v>0</v>
      </c>
      <c r="D12" s="25">
        <v>0</v>
      </c>
      <c r="E12" s="25">
        <f>+B12+C12+D12</f>
        <v>0</v>
      </c>
      <c r="F12" s="25">
        <v>34779286.550000004</v>
      </c>
      <c r="G12" s="26">
        <v>0</v>
      </c>
      <c r="H12" s="55"/>
      <c r="I12" s="55"/>
      <c r="J12" s="55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</row>
    <row r="13" spans="1:42" x14ac:dyDescent="0.25">
      <c r="A13" s="24" t="s">
        <v>14</v>
      </c>
      <c r="B13" s="25">
        <v>0</v>
      </c>
      <c r="C13" s="25">
        <v>0</v>
      </c>
      <c r="D13" s="25">
        <v>0</v>
      </c>
      <c r="E13" s="25">
        <f t="shared" ref="E13:E30" si="1">+B13+C13+D13</f>
        <v>0</v>
      </c>
      <c r="F13" s="25">
        <v>6184161.5300000003</v>
      </c>
      <c r="G13" s="26">
        <v>0</v>
      </c>
      <c r="H13" s="53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</row>
    <row r="14" spans="1:42" x14ac:dyDescent="0.25">
      <c r="A14" s="24" t="s">
        <v>15</v>
      </c>
      <c r="B14" s="25">
        <v>0</v>
      </c>
      <c r="C14" s="25">
        <v>0</v>
      </c>
      <c r="D14" s="25">
        <v>0</v>
      </c>
      <c r="E14" s="25">
        <f t="shared" si="1"/>
        <v>0</v>
      </c>
      <c r="F14" s="25">
        <v>4440763.5200000023</v>
      </c>
      <c r="G14" s="26">
        <v>0</v>
      </c>
    </row>
    <row r="15" spans="1:42" x14ac:dyDescent="0.25">
      <c r="A15" s="24" t="s">
        <v>16</v>
      </c>
      <c r="B15" s="25">
        <v>0</v>
      </c>
      <c r="C15" s="25">
        <v>0</v>
      </c>
      <c r="D15" s="25">
        <v>0</v>
      </c>
      <c r="E15" s="25">
        <f t="shared" si="1"/>
        <v>0</v>
      </c>
      <c r="F15" s="25">
        <v>54316.150000000009</v>
      </c>
      <c r="G15" s="26">
        <v>0</v>
      </c>
    </row>
    <row r="16" spans="1:42" x14ac:dyDescent="0.25">
      <c r="A16" s="24" t="s">
        <v>17</v>
      </c>
      <c r="B16" s="25">
        <v>0</v>
      </c>
      <c r="C16" s="25">
        <v>0</v>
      </c>
      <c r="D16" s="25">
        <v>0</v>
      </c>
      <c r="E16" s="25">
        <f t="shared" si="1"/>
        <v>0</v>
      </c>
      <c r="F16" s="25">
        <v>73202.87</v>
      </c>
      <c r="G16" s="26">
        <v>0</v>
      </c>
    </row>
    <row r="17" spans="1:16" x14ac:dyDescent="0.25">
      <c r="A17" s="24" t="s">
        <v>18</v>
      </c>
      <c r="B17" s="25">
        <v>0</v>
      </c>
      <c r="C17" s="25">
        <v>0</v>
      </c>
      <c r="D17" s="25">
        <v>0</v>
      </c>
      <c r="E17" s="25">
        <f t="shared" si="1"/>
        <v>0</v>
      </c>
      <c r="F17" s="25">
        <v>7038.92</v>
      </c>
      <c r="G17" s="26">
        <v>0</v>
      </c>
    </row>
    <row r="18" spans="1:16" x14ac:dyDescent="0.25">
      <c r="A18" s="24" t="s">
        <v>19</v>
      </c>
      <c r="B18" s="25">
        <v>0</v>
      </c>
      <c r="C18" s="25">
        <v>0</v>
      </c>
      <c r="D18" s="25">
        <v>0</v>
      </c>
      <c r="E18" s="25">
        <f t="shared" si="1"/>
        <v>0</v>
      </c>
      <c r="F18" s="25">
        <v>59693230.549999997</v>
      </c>
      <c r="G18" s="26">
        <v>0</v>
      </c>
    </row>
    <row r="19" spans="1:16" x14ac:dyDescent="0.25">
      <c r="A19" s="24" t="s">
        <v>20</v>
      </c>
      <c r="B19" s="25">
        <v>0</v>
      </c>
      <c r="C19" s="25">
        <v>0</v>
      </c>
      <c r="D19" s="25">
        <v>0</v>
      </c>
      <c r="E19" s="25">
        <f t="shared" si="1"/>
        <v>0</v>
      </c>
      <c r="F19" s="25">
        <v>6086586.6999999993</v>
      </c>
      <c r="G19" s="26">
        <v>0</v>
      </c>
    </row>
    <row r="20" spans="1:16" x14ac:dyDescent="0.25">
      <c r="A20" s="24" t="s">
        <v>21</v>
      </c>
      <c r="B20" s="25">
        <v>0</v>
      </c>
      <c r="C20" s="25">
        <v>0</v>
      </c>
      <c r="D20" s="25">
        <v>0</v>
      </c>
      <c r="E20" s="25">
        <f t="shared" si="1"/>
        <v>0</v>
      </c>
      <c r="F20" s="25">
        <v>2321172.9600000009</v>
      </c>
      <c r="G20" s="26">
        <v>0</v>
      </c>
    </row>
    <row r="21" spans="1:16" x14ac:dyDescent="0.25">
      <c r="A21" s="24" t="s">
        <v>22</v>
      </c>
      <c r="B21" s="25">
        <v>0</v>
      </c>
      <c r="C21" s="25">
        <v>0</v>
      </c>
      <c r="D21" s="25">
        <v>0</v>
      </c>
      <c r="E21" s="25">
        <f t="shared" si="1"/>
        <v>0</v>
      </c>
      <c r="F21" s="25">
        <v>164648.72000000003</v>
      </c>
      <c r="G21" s="26">
        <v>0</v>
      </c>
    </row>
    <row r="22" spans="1:16" x14ac:dyDescent="0.25">
      <c r="A22" s="24" t="s">
        <v>23</v>
      </c>
      <c r="B22" s="25">
        <v>0</v>
      </c>
      <c r="C22" s="25">
        <v>0</v>
      </c>
      <c r="D22" s="25">
        <v>0</v>
      </c>
      <c r="E22" s="25">
        <f t="shared" si="1"/>
        <v>0</v>
      </c>
      <c r="F22" s="25">
        <v>1338635.3</v>
      </c>
      <c r="G22" s="26">
        <v>0</v>
      </c>
    </row>
    <row r="23" spans="1:16" x14ac:dyDescent="0.25">
      <c r="A23" s="24" t="s">
        <v>24</v>
      </c>
      <c r="B23" s="25">
        <v>0</v>
      </c>
      <c r="C23" s="25">
        <v>0</v>
      </c>
      <c r="D23" s="25">
        <v>0</v>
      </c>
      <c r="E23" s="25">
        <f t="shared" si="1"/>
        <v>0</v>
      </c>
      <c r="F23" s="25">
        <v>16619347.779999994</v>
      </c>
      <c r="G23" s="26">
        <v>0</v>
      </c>
    </row>
    <row r="24" spans="1:16" x14ac:dyDescent="0.25">
      <c r="A24" s="24" t="s">
        <v>25</v>
      </c>
      <c r="B24" s="25">
        <v>0</v>
      </c>
      <c r="C24" s="25">
        <v>0</v>
      </c>
      <c r="D24" s="25">
        <v>0</v>
      </c>
      <c r="E24" s="25">
        <f t="shared" si="1"/>
        <v>0</v>
      </c>
      <c r="F24" s="25">
        <v>6303031.29</v>
      </c>
      <c r="G24" s="26">
        <v>0</v>
      </c>
    </row>
    <row r="25" spans="1:16" x14ac:dyDescent="0.25">
      <c r="A25" s="24" t="s">
        <v>26</v>
      </c>
      <c r="B25" s="25">
        <v>0</v>
      </c>
      <c r="C25" s="25">
        <v>0</v>
      </c>
      <c r="D25" s="25">
        <v>0</v>
      </c>
      <c r="E25" s="25">
        <f t="shared" si="1"/>
        <v>0</v>
      </c>
      <c r="F25" s="25">
        <v>305526.13</v>
      </c>
      <c r="G25" s="26">
        <v>0</v>
      </c>
    </row>
    <row r="26" spans="1:16" x14ac:dyDescent="0.25">
      <c r="A26" s="24" t="s">
        <v>27</v>
      </c>
      <c r="B26" s="25">
        <v>0</v>
      </c>
      <c r="C26" s="25">
        <v>0</v>
      </c>
      <c r="D26" s="25">
        <v>0</v>
      </c>
      <c r="E26" s="25">
        <f t="shared" si="1"/>
        <v>0</v>
      </c>
      <c r="F26" s="25">
        <v>650318.5</v>
      </c>
      <c r="G26" s="26">
        <v>0</v>
      </c>
    </row>
    <row r="27" spans="1:16" x14ac:dyDescent="0.25">
      <c r="A27" s="24" t="s">
        <v>28</v>
      </c>
      <c r="B27" s="25">
        <v>0</v>
      </c>
      <c r="C27" s="25">
        <v>0</v>
      </c>
      <c r="D27" s="25">
        <v>0</v>
      </c>
      <c r="E27" s="25">
        <f t="shared" si="1"/>
        <v>0</v>
      </c>
      <c r="F27" s="25">
        <v>2779003.3200000022</v>
      </c>
      <c r="G27" s="26">
        <v>0</v>
      </c>
    </row>
    <row r="28" spans="1:16" x14ac:dyDescent="0.25">
      <c r="A28" s="24" t="s">
        <v>29</v>
      </c>
      <c r="B28" s="25">
        <v>0</v>
      </c>
      <c r="C28" s="25">
        <v>0</v>
      </c>
      <c r="D28" s="25">
        <v>0</v>
      </c>
      <c r="E28" s="25">
        <f t="shared" si="1"/>
        <v>0</v>
      </c>
      <c r="F28" s="25">
        <v>6027000</v>
      </c>
      <c r="G28" s="26">
        <v>0</v>
      </c>
      <c r="H28" s="51"/>
      <c r="I28" s="51"/>
      <c r="J28" s="51"/>
      <c r="K28" s="51"/>
      <c r="L28" s="51"/>
      <c r="M28" s="51"/>
      <c r="N28" s="51"/>
      <c r="O28" s="51"/>
      <c r="P28" s="51"/>
    </row>
    <row r="29" spans="1:16" x14ac:dyDescent="0.25">
      <c r="A29" s="24" t="s">
        <v>30</v>
      </c>
      <c r="B29" s="25">
        <v>0</v>
      </c>
      <c r="C29" s="25">
        <v>0</v>
      </c>
      <c r="D29" s="25">
        <v>0</v>
      </c>
      <c r="E29" s="25">
        <f t="shared" si="1"/>
        <v>0</v>
      </c>
      <c r="F29" s="25">
        <v>1613100</v>
      </c>
      <c r="G29" s="26">
        <v>0</v>
      </c>
      <c r="H29" s="51"/>
      <c r="I29" s="51"/>
      <c r="J29" s="51"/>
      <c r="K29" s="51"/>
      <c r="L29" s="51"/>
      <c r="M29" s="51"/>
      <c r="N29" s="51"/>
      <c r="O29" s="51"/>
      <c r="P29" s="51"/>
    </row>
    <row r="30" spans="1:16" x14ac:dyDescent="0.25">
      <c r="A30" s="24" t="s">
        <v>31</v>
      </c>
      <c r="B30" s="25">
        <v>0</v>
      </c>
      <c r="C30" s="25">
        <v>0</v>
      </c>
      <c r="D30" s="25">
        <v>0</v>
      </c>
      <c r="E30" s="25">
        <f t="shared" si="1"/>
        <v>0</v>
      </c>
      <c r="F30" s="25">
        <v>317584.7</v>
      </c>
      <c r="G30" s="26">
        <v>0</v>
      </c>
      <c r="H30" s="51"/>
      <c r="I30" s="51"/>
      <c r="J30" s="51"/>
      <c r="K30" s="51"/>
      <c r="L30" s="51"/>
      <c r="M30" s="51"/>
      <c r="N30" s="51"/>
      <c r="O30" s="51"/>
      <c r="P30" s="51"/>
    </row>
    <row r="31" spans="1:16" x14ac:dyDescent="0.25">
      <c r="A31" s="21" t="s">
        <v>32</v>
      </c>
      <c r="B31" s="27">
        <f t="shared" ref="B31:G31" si="2">SUM(B32:B40)</f>
        <v>0</v>
      </c>
      <c r="C31" s="27">
        <f t="shared" si="2"/>
        <v>0</v>
      </c>
      <c r="D31" s="27">
        <f t="shared" si="2"/>
        <v>0</v>
      </c>
      <c r="E31" s="27">
        <f t="shared" si="2"/>
        <v>0</v>
      </c>
      <c r="F31" s="27">
        <f>SUM(F32:F53)</f>
        <v>719004701.99000001</v>
      </c>
      <c r="G31" s="28">
        <f t="shared" si="2"/>
        <v>0</v>
      </c>
      <c r="H31" s="53"/>
      <c r="I31" s="51"/>
      <c r="J31" s="51"/>
      <c r="K31" s="51"/>
      <c r="L31" s="51"/>
      <c r="M31" s="51"/>
      <c r="N31" s="51"/>
      <c r="O31" s="51"/>
      <c r="P31" s="51"/>
    </row>
    <row r="32" spans="1:16" x14ac:dyDescent="0.25">
      <c r="A32" s="24" t="s">
        <v>33</v>
      </c>
      <c r="B32" s="25">
        <v>0</v>
      </c>
      <c r="C32" s="25">
        <v>0</v>
      </c>
      <c r="D32" s="25">
        <v>0</v>
      </c>
      <c r="E32" s="25">
        <v>0</v>
      </c>
      <c r="F32" s="25">
        <v>2846809.330000001</v>
      </c>
      <c r="G32" s="26">
        <v>0</v>
      </c>
      <c r="H32" s="53"/>
      <c r="I32" s="51"/>
      <c r="J32" s="51"/>
      <c r="K32" s="51"/>
      <c r="L32" s="51"/>
      <c r="M32" s="51"/>
      <c r="N32" s="51"/>
      <c r="O32" s="51"/>
      <c r="P32" s="51"/>
    </row>
    <row r="33" spans="1:16" x14ac:dyDescent="0.25">
      <c r="A33" s="24" t="s">
        <v>34</v>
      </c>
      <c r="B33" s="25">
        <v>0</v>
      </c>
      <c r="C33" s="25">
        <v>0</v>
      </c>
      <c r="D33" s="25">
        <v>0</v>
      </c>
      <c r="E33" s="25">
        <v>0</v>
      </c>
      <c r="F33" s="25">
        <v>586720.78000000014</v>
      </c>
      <c r="G33" s="26">
        <v>0</v>
      </c>
      <c r="H33" s="53"/>
      <c r="I33" s="51"/>
      <c r="J33" s="51"/>
      <c r="K33" s="51"/>
      <c r="L33" s="51"/>
      <c r="M33" s="51"/>
      <c r="N33" s="51"/>
      <c r="O33" s="51"/>
      <c r="P33" s="51"/>
    </row>
    <row r="34" spans="1:16" x14ac:dyDescent="0.25">
      <c r="A34" s="24" t="s">
        <v>35</v>
      </c>
      <c r="B34" s="25">
        <v>0</v>
      </c>
      <c r="C34" s="25">
        <v>0</v>
      </c>
      <c r="D34" s="25">
        <v>0</v>
      </c>
      <c r="E34" s="25">
        <v>0</v>
      </c>
      <c r="F34" s="25">
        <v>8135574.4300000025</v>
      </c>
      <c r="G34" s="26">
        <v>0</v>
      </c>
      <c r="H34" s="53"/>
      <c r="I34" s="51"/>
      <c r="J34" s="51"/>
      <c r="K34" s="51"/>
      <c r="L34" s="51"/>
      <c r="M34" s="51"/>
      <c r="N34" s="51"/>
      <c r="O34" s="51"/>
      <c r="P34" s="51"/>
    </row>
    <row r="35" spans="1:16" x14ac:dyDescent="0.25">
      <c r="A35" s="24" t="s">
        <v>36</v>
      </c>
      <c r="B35" s="25">
        <v>0</v>
      </c>
      <c r="C35" s="25">
        <v>0</v>
      </c>
      <c r="D35" s="25">
        <v>0</v>
      </c>
      <c r="E35" s="25">
        <v>0</v>
      </c>
      <c r="F35" s="25">
        <v>6406427.3900000015</v>
      </c>
      <c r="G35" s="26">
        <v>0</v>
      </c>
      <c r="H35" s="53"/>
      <c r="I35" s="51"/>
      <c r="J35" s="51"/>
      <c r="K35" s="51"/>
      <c r="L35" s="51"/>
      <c r="M35" s="51"/>
      <c r="N35" s="51"/>
      <c r="O35" s="51"/>
      <c r="P35" s="51"/>
    </row>
    <row r="36" spans="1:16" x14ac:dyDescent="0.25">
      <c r="A36" s="24" t="s">
        <v>37</v>
      </c>
      <c r="B36" s="25">
        <v>0</v>
      </c>
      <c r="C36" s="25">
        <v>0</v>
      </c>
      <c r="D36" s="25">
        <v>0</v>
      </c>
      <c r="E36" s="25">
        <v>0</v>
      </c>
      <c r="F36" s="25">
        <v>1034352</v>
      </c>
      <c r="G36" s="26">
        <v>0</v>
      </c>
      <c r="H36" s="53"/>
      <c r="I36" s="51"/>
      <c r="J36" s="51"/>
      <c r="K36" s="51"/>
      <c r="L36" s="51"/>
      <c r="M36" s="51"/>
      <c r="N36" s="51"/>
      <c r="O36" s="51"/>
      <c r="P36" s="51"/>
    </row>
    <row r="37" spans="1:16" x14ac:dyDescent="0.25">
      <c r="A37" s="24" t="s">
        <v>38</v>
      </c>
      <c r="B37" s="25">
        <v>0</v>
      </c>
      <c r="C37" s="25">
        <v>0</v>
      </c>
      <c r="D37" s="25">
        <v>0</v>
      </c>
      <c r="E37" s="25">
        <v>0</v>
      </c>
      <c r="F37" s="25">
        <v>6461</v>
      </c>
      <c r="G37" s="26">
        <v>0</v>
      </c>
      <c r="H37" s="53"/>
      <c r="I37" s="56"/>
      <c r="J37" s="51"/>
      <c r="K37" s="51"/>
      <c r="L37" s="51"/>
      <c r="M37" s="51"/>
      <c r="N37" s="51"/>
      <c r="O37" s="51"/>
      <c r="P37" s="51"/>
    </row>
    <row r="38" spans="1:16" x14ac:dyDescent="0.25">
      <c r="A38" s="24" t="s">
        <v>39</v>
      </c>
      <c r="B38" s="25">
        <v>0</v>
      </c>
      <c r="C38" s="25">
        <v>0</v>
      </c>
      <c r="D38" s="25">
        <v>0</v>
      </c>
      <c r="E38" s="25">
        <v>0</v>
      </c>
      <c r="F38" s="25">
        <v>2004300</v>
      </c>
      <c r="G38" s="26">
        <v>0</v>
      </c>
      <c r="H38" s="53"/>
      <c r="I38" s="56"/>
      <c r="J38" s="51"/>
      <c r="K38" s="51"/>
      <c r="L38" s="51"/>
      <c r="M38" s="51"/>
      <c r="N38" s="51"/>
      <c r="O38" s="51"/>
      <c r="P38" s="51"/>
    </row>
    <row r="39" spans="1:16" x14ac:dyDescent="0.25">
      <c r="A39" s="24" t="s">
        <v>40</v>
      </c>
      <c r="B39" s="25">
        <v>0</v>
      </c>
      <c r="C39" s="25">
        <v>0</v>
      </c>
      <c r="D39" s="25">
        <v>0</v>
      </c>
      <c r="E39" s="25">
        <v>0</v>
      </c>
      <c r="F39" s="25">
        <v>4409807.8599999985</v>
      </c>
      <c r="G39" s="26">
        <v>0</v>
      </c>
      <c r="H39" s="53"/>
      <c r="I39" s="56"/>
      <c r="J39" s="51"/>
      <c r="K39" s="51"/>
      <c r="L39" s="51"/>
      <c r="M39" s="51"/>
      <c r="N39" s="51"/>
      <c r="O39" s="51"/>
      <c r="P39" s="51"/>
    </row>
    <row r="40" spans="1:16" x14ac:dyDescent="0.25">
      <c r="A40" s="24" t="s">
        <v>41</v>
      </c>
      <c r="B40" s="25">
        <v>0</v>
      </c>
      <c r="C40" s="25">
        <v>0</v>
      </c>
      <c r="D40" s="25">
        <v>0</v>
      </c>
      <c r="E40" s="25">
        <v>0</v>
      </c>
      <c r="F40" s="25">
        <v>6470263.9000000004</v>
      </c>
      <c r="G40" s="26">
        <v>0</v>
      </c>
      <c r="H40" s="58"/>
      <c r="I40" s="56"/>
      <c r="J40" s="51"/>
      <c r="K40" s="51"/>
      <c r="L40" s="51"/>
      <c r="M40" s="51"/>
      <c r="N40" s="51"/>
      <c r="O40" s="51"/>
      <c r="P40" s="51"/>
    </row>
    <row r="41" spans="1:16" x14ac:dyDescent="0.25">
      <c r="A41" s="24" t="s">
        <v>42</v>
      </c>
      <c r="B41" s="25">
        <v>0</v>
      </c>
      <c r="C41" s="25">
        <v>0</v>
      </c>
      <c r="D41" s="25">
        <v>0</v>
      </c>
      <c r="E41" s="25">
        <v>0</v>
      </c>
      <c r="F41" s="25">
        <v>222842.58000000002</v>
      </c>
      <c r="G41" s="26">
        <v>0</v>
      </c>
      <c r="H41" s="53"/>
      <c r="I41" s="56"/>
      <c r="J41" s="51"/>
      <c r="K41" s="51"/>
      <c r="L41" s="51"/>
      <c r="M41" s="51"/>
      <c r="N41" s="51"/>
      <c r="O41" s="51"/>
      <c r="P41" s="51"/>
    </row>
    <row r="42" spans="1:16" x14ac:dyDescent="0.25">
      <c r="A42" s="24" t="s">
        <v>43</v>
      </c>
      <c r="B42" s="25">
        <v>0</v>
      </c>
      <c r="C42" s="25">
        <v>0</v>
      </c>
      <c r="D42" s="25">
        <v>0</v>
      </c>
      <c r="E42" s="25">
        <v>0</v>
      </c>
      <c r="F42" s="25">
        <v>2761500</v>
      </c>
      <c r="G42" s="26">
        <v>0</v>
      </c>
      <c r="H42" s="53"/>
      <c r="I42" s="56"/>
      <c r="J42" s="51"/>
      <c r="K42" s="51"/>
      <c r="L42" s="51"/>
      <c r="M42" s="51"/>
      <c r="N42" s="51"/>
      <c r="O42" s="51"/>
      <c r="P42" s="51"/>
    </row>
    <row r="43" spans="1:16" x14ac:dyDescent="0.25">
      <c r="A43" s="24" t="s">
        <v>44</v>
      </c>
      <c r="B43" s="25">
        <v>0</v>
      </c>
      <c r="C43" s="25">
        <v>0</v>
      </c>
      <c r="D43" s="25">
        <v>0</v>
      </c>
      <c r="E43" s="25">
        <v>0</v>
      </c>
      <c r="F43" s="25">
        <v>18620</v>
      </c>
      <c r="G43" s="26">
        <v>0</v>
      </c>
      <c r="H43" s="53"/>
      <c r="I43" s="56"/>
      <c r="J43" s="51"/>
      <c r="K43" s="51"/>
      <c r="L43" s="51"/>
      <c r="M43" s="51"/>
      <c r="N43" s="51"/>
      <c r="O43" s="51"/>
      <c r="P43" s="51"/>
    </row>
    <row r="44" spans="1:16" x14ac:dyDescent="0.25">
      <c r="A44" s="24" t="s">
        <v>45</v>
      </c>
      <c r="B44" s="25">
        <v>0</v>
      </c>
      <c r="C44" s="25">
        <v>0</v>
      </c>
      <c r="D44" s="25">
        <v>0</v>
      </c>
      <c r="E44" s="25">
        <v>0</v>
      </c>
      <c r="F44" s="25">
        <v>325693.3200000003</v>
      </c>
      <c r="G44" s="26">
        <v>0</v>
      </c>
      <c r="H44" s="53"/>
      <c r="I44" s="56"/>
      <c r="J44" s="51"/>
      <c r="K44" s="51"/>
      <c r="L44" s="51"/>
      <c r="M44" s="51"/>
      <c r="N44" s="51"/>
      <c r="O44" s="51"/>
      <c r="P44" s="51"/>
    </row>
    <row r="45" spans="1:16" x14ac:dyDescent="0.25">
      <c r="A45" s="24" t="s">
        <v>46</v>
      </c>
      <c r="B45" s="25">
        <v>0</v>
      </c>
      <c r="C45" s="25">
        <v>0</v>
      </c>
      <c r="D45" s="25">
        <v>0</v>
      </c>
      <c r="E45" s="25">
        <v>0</v>
      </c>
      <c r="F45" s="25">
        <v>681609637.42999995</v>
      </c>
      <c r="G45" s="26">
        <v>0</v>
      </c>
      <c r="H45" s="53"/>
      <c r="I45" s="56"/>
      <c r="J45" s="51"/>
      <c r="K45" s="51"/>
      <c r="L45" s="51"/>
      <c r="M45" s="51"/>
      <c r="N45" s="51"/>
      <c r="O45" s="51"/>
      <c r="P45" s="51"/>
    </row>
    <row r="46" spans="1:16" x14ac:dyDescent="0.25">
      <c r="A46" s="24" t="s">
        <v>47</v>
      </c>
      <c r="B46" s="25">
        <v>0</v>
      </c>
      <c r="C46" s="25">
        <v>0</v>
      </c>
      <c r="D46" s="25">
        <v>0</v>
      </c>
      <c r="E46" s="25">
        <v>0</v>
      </c>
      <c r="F46" s="25">
        <v>-117654.90000000002</v>
      </c>
      <c r="G46" s="26">
        <v>0</v>
      </c>
      <c r="H46" s="53"/>
      <c r="I46" s="56"/>
      <c r="J46" s="51"/>
      <c r="K46" s="51"/>
      <c r="L46" s="51"/>
      <c r="M46" s="51"/>
      <c r="N46" s="51"/>
      <c r="O46" s="51"/>
      <c r="P46" s="51"/>
    </row>
    <row r="47" spans="1:16" x14ac:dyDescent="0.25">
      <c r="A47" s="24" t="s">
        <v>48</v>
      </c>
      <c r="B47" s="25">
        <v>0</v>
      </c>
      <c r="C47" s="25">
        <v>0</v>
      </c>
      <c r="D47" s="25">
        <v>0</v>
      </c>
      <c r="E47" s="25">
        <v>0</v>
      </c>
      <c r="F47" s="25">
        <v>1816990.13</v>
      </c>
      <c r="G47" s="26">
        <v>0</v>
      </c>
      <c r="H47" s="53"/>
      <c r="I47" s="56"/>
      <c r="J47" s="51"/>
      <c r="K47" s="51"/>
      <c r="L47" s="51"/>
      <c r="M47" s="51"/>
      <c r="N47" s="51"/>
      <c r="O47" s="51"/>
      <c r="P47" s="51"/>
    </row>
    <row r="48" spans="1:16" x14ac:dyDescent="0.25">
      <c r="A48" s="24" t="s">
        <v>49</v>
      </c>
      <c r="B48" s="25">
        <v>0</v>
      </c>
      <c r="C48" s="25">
        <v>0</v>
      </c>
      <c r="D48" s="25">
        <v>0</v>
      </c>
      <c r="E48" s="25">
        <v>0</v>
      </c>
      <c r="F48" s="25">
        <v>160110</v>
      </c>
      <c r="G48" s="26">
        <v>0</v>
      </c>
      <c r="H48" s="53"/>
      <c r="I48" s="56"/>
      <c r="J48" s="51"/>
      <c r="K48" s="51"/>
      <c r="L48" s="51"/>
      <c r="M48" s="51"/>
      <c r="N48" s="51"/>
      <c r="O48" s="51"/>
      <c r="P48" s="51"/>
    </row>
    <row r="49" spans="1:16" x14ac:dyDescent="0.25">
      <c r="A49" s="24" t="s">
        <v>50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6">
        <v>0</v>
      </c>
      <c r="H49" s="53"/>
      <c r="I49" s="56"/>
      <c r="J49" s="51"/>
      <c r="K49" s="51"/>
      <c r="L49" s="51"/>
      <c r="M49" s="51"/>
      <c r="N49" s="51"/>
      <c r="O49" s="51"/>
      <c r="P49" s="51"/>
    </row>
    <row r="50" spans="1:16" x14ac:dyDescent="0.25">
      <c r="A50" s="24" t="s">
        <v>51</v>
      </c>
      <c r="B50" s="25">
        <v>0</v>
      </c>
      <c r="C50" s="25">
        <v>0</v>
      </c>
      <c r="D50" s="25">
        <v>0</v>
      </c>
      <c r="E50" s="25">
        <v>0</v>
      </c>
      <c r="F50" s="25">
        <v>247126.74</v>
      </c>
      <c r="G50" s="26">
        <v>0</v>
      </c>
      <c r="H50" s="53"/>
      <c r="I50" s="56"/>
      <c r="J50" s="51"/>
      <c r="K50" s="51"/>
      <c r="L50" s="51"/>
      <c r="M50" s="51"/>
      <c r="N50" s="51"/>
      <c r="O50" s="51"/>
      <c r="P50" s="51"/>
    </row>
    <row r="51" spans="1:16" x14ac:dyDescent="0.25">
      <c r="A51" s="24" t="s">
        <v>52</v>
      </c>
      <c r="B51" s="25">
        <v>0</v>
      </c>
      <c r="C51" s="25">
        <v>0</v>
      </c>
      <c r="D51" s="25">
        <v>0</v>
      </c>
      <c r="E51" s="25">
        <v>0</v>
      </c>
      <c r="F51" s="25">
        <v>32400</v>
      </c>
      <c r="G51" s="26">
        <v>0</v>
      </c>
      <c r="H51" s="53"/>
      <c r="I51" s="51"/>
      <c r="J51" s="51"/>
      <c r="K51" s="51"/>
      <c r="L51" s="51"/>
      <c r="M51" s="51"/>
      <c r="N51" s="51"/>
      <c r="O51" s="51"/>
      <c r="P51" s="51"/>
    </row>
    <row r="52" spans="1:16" x14ac:dyDescent="0.25">
      <c r="A52" s="24" t="s">
        <v>53</v>
      </c>
      <c r="B52" s="25">
        <v>0</v>
      </c>
      <c r="C52" s="25">
        <v>0</v>
      </c>
      <c r="D52" s="25">
        <v>0</v>
      </c>
      <c r="E52" s="25">
        <v>0</v>
      </c>
      <c r="F52" s="25">
        <v>6800</v>
      </c>
      <c r="G52" s="26">
        <v>0</v>
      </c>
      <c r="H52" s="53"/>
      <c r="I52" s="56"/>
      <c r="J52" s="51"/>
      <c r="K52" s="51"/>
      <c r="L52" s="51"/>
      <c r="M52" s="51"/>
      <c r="N52" s="51"/>
      <c r="O52" s="51"/>
      <c r="P52" s="51"/>
    </row>
    <row r="53" spans="1:16" x14ac:dyDescent="0.25">
      <c r="A53" s="24" t="s">
        <v>54</v>
      </c>
      <c r="B53" s="25">
        <v>0</v>
      </c>
      <c r="C53" s="25">
        <v>0</v>
      </c>
      <c r="D53" s="25">
        <v>0</v>
      </c>
      <c r="E53" s="25">
        <v>0</v>
      </c>
      <c r="F53" s="25">
        <v>19920</v>
      </c>
      <c r="G53" s="26">
        <v>0</v>
      </c>
      <c r="H53" s="53"/>
      <c r="I53" s="56"/>
      <c r="J53" s="51"/>
      <c r="K53" s="51"/>
      <c r="L53" s="51"/>
      <c r="M53" s="51"/>
      <c r="N53" s="51"/>
      <c r="O53" s="51"/>
      <c r="P53" s="51"/>
    </row>
    <row r="54" spans="1:16" x14ac:dyDescent="0.25">
      <c r="A54" s="18" t="s">
        <v>55</v>
      </c>
      <c r="B54" s="19">
        <f t="shared" ref="B54:G54" si="3">SUM(B55)</f>
        <v>0</v>
      </c>
      <c r="C54" s="19">
        <f t="shared" si="3"/>
        <v>0</v>
      </c>
      <c r="D54" s="19">
        <f t="shared" si="3"/>
        <v>0</v>
      </c>
      <c r="E54" s="19">
        <f t="shared" si="3"/>
        <v>0</v>
      </c>
      <c r="F54" s="19">
        <f>SUM(F55+F62)</f>
        <v>908484950.49000001</v>
      </c>
      <c r="G54" s="20">
        <f t="shared" si="3"/>
        <v>0</v>
      </c>
      <c r="H54" s="52"/>
      <c r="I54" s="56"/>
      <c r="J54" s="51"/>
      <c r="K54" s="51"/>
      <c r="L54" s="51"/>
      <c r="M54" s="51"/>
      <c r="N54" s="51"/>
      <c r="O54" s="51"/>
      <c r="P54" s="51"/>
    </row>
    <row r="55" spans="1:16" x14ac:dyDescent="0.25">
      <c r="A55" s="29" t="s">
        <v>56</v>
      </c>
      <c r="B55" s="22">
        <f>SUM(B56:B60)</f>
        <v>0</v>
      </c>
      <c r="C55" s="22">
        <f>SUM(C56:C60)</f>
        <v>0</v>
      </c>
      <c r="D55" s="22">
        <v>0</v>
      </c>
      <c r="E55" s="22">
        <f>+B55+C55+D55</f>
        <v>0</v>
      </c>
      <c r="F55" s="22">
        <f>SUM(F56:F61)</f>
        <v>908484950.49000001</v>
      </c>
      <c r="G55" s="23">
        <v>0</v>
      </c>
      <c r="H55" s="53"/>
      <c r="I55" s="56"/>
      <c r="J55" s="51"/>
      <c r="K55" s="53"/>
      <c r="L55" s="51"/>
      <c r="M55" s="51"/>
      <c r="N55" s="51"/>
      <c r="O55" s="51"/>
      <c r="P55" s="51"/>
    </row>
    <row r="56" spans="1:16" x14ac:dyDescent="0.25">
      <c r="A56" s="30" t="s">
        <v>57</v>
      </c>
      <c r="B56" s="25">
        <v>0</v>
      </c>
      <c r="C56" s="25">
        <v>0</v>
      </c>
      <c r="D56" s="25">
        <v>0</v>
      </c>
      <c r="E56" s="25">
        <f>+B56+C56+D56</f>
        <v>0</v>
      </c>
      <c r="F56" s="25">
        <v>548655005.56999993</v>
      </c>
      <c r="G56" s="26">
        <v>0</v>
      </c>
      <c r="H56" s="53"/>
      <c r="I56" s="56"/>
      <c r="J56" s="51"/>
      <c r="K56" s="53"/>
      <c r="L56" s="51"/>
      <c r="M56" s="51"/>
      <c r="N56" s="51"/>
      <c r="O56" s="51"/>
      <c r="P56" s="51"/>
    </row>
    <row r="57" spans="1:16" x14ac:dyDescent="0.25">
      <c r="A57" s="30" t="s">
        <v>58</v>
      </c>
      <c r="B57" s="25">
        <v>0</v>
      </c>
      <c r="C57" s="25">
        <v>0</v>
      </c>
      <c r="D57" s="25">
        <v>0</v>
      </c>
      <c r="E57" s="25">
        <f t="shared" ref="E57:E61" si="4">+B57+C57+D57</f>
        <v>0</v>
      </c>
      <c r="F57" s="25">
        <v>11621459.650000002</v>
      </c>
      <c r="G57" s="26">
        <v>0</v>
      </c>
      <c r="H57" s="53"/>
      <c r="I57" s="56"/>
      <c r="J57" s="51"/>
      <c r="K57" s="53"/>
      <c r="L57" s="51"/>
      <c r="M57" s="51"/>
      <c r="N57" s="51"/>
      <c r="O57" s="51"/>
      <c r="P57" s="51"/>
    </row>
    <row r="58" spans="1:16" x14ac:dyDescent="0.25">
      <c r="A58" s="30" t="s">
        <v>59</v>
      </c>
      <c r="B58" s="25">
        <v>0</v>
      </c>
      <c r="C58" s="25">
        <v>0</v>
      </c>
      <c r="D58" s="25">
        <v>0</v>
      </c>
      <c r="E58" s="25">
        <f t="shared" si="4"/>
        <v>0</v>
      </c>
      <c r="F58" s="25">
        <v>158450853.81</v>
      </c>
      <c r="G58" s="26">
        <v>0</v>
      </c>
      <c r="H58" s="53"/>
      <c r="I58" s="53"/>
      <c r="J58" s="51"/>
      <c r="K58" s="53"/>
      <c r="L58" s="51"/>
      <c r="M58" s="51"/>
      <c r="N58" s="51"/>
      <c r="O58" s="51"/>
      <c r="P58" s="51"/>
    </row>
    <row r="59" spans="1:16" x14ac:dyDescent="0.25">
      <c r="A59" s="30" t="s">
        <v>60</v>
      </c>
      <c r="B59" s="25">
        <v>0</v>
      </c>
      <c r="C59" s="25">
        <v>0</v>
      </c>
      <c r="D59" s="25">
        <v>0</v>
      </c>
      <c r="E59" s="25">
        <f t="shared" si="4"/>
        <v>0</v>
      </c>
      <c r="F59" s="25">
        <v>44371617.719999991</v>
      </c>
      <c r="G59" s="26">
        <v>0</v>
      </c>
      <c r="H59" s="53"/>
      <c r="I59" s="53"/>
      <c r="J59" s="51"/>
      <c r="K59" s="53"/>
      <c r="L59" s="51"/>
      <c r="M59" s="51"/>
      <c r="N59" s="51"/>
      <c r="O59" s="51"/>
      <c r="P59" s="51"/>
    </row>
    <row r="60" spans="1:16" x14ac:dyDescent="0.25">
      <c r="A60" s="30" t="s">
        <v>61</v>
      </c>
      <c r="B60" s="25">
        <v>0</v>
      </c>
      <c r="C60" s="25">
        <v>0</v>
      </c>
      <c r="D60" s="25">
        <v>0</v>
      </c>
      <c r="E60" s="25">
        <f t="shared" si="4"/>
        <v>0</v>
      </c>
      <c r="F60" s="25">
        <v>140556453</v>
      </c>
      <c r="G60" s="26">
        <v>0</v>
      </c>
      <c r="H60" s="57"/>
      <c r="I60" s="51"/>
      <c r="J60" s="51"/>
      <c r="K60" s="53"/>
      <c r="L60" s="51"/>
      <c r="M60" s="51"/>
      <c r="N60" s="51"/>
      <c r="O60" s="51"/>
      <c r="P60" s="51"/>
    </row>
    <row r="61" spans="1:16" x14ac:dyDescent="0.25">
      <c r="A61" s="30" t="s">
        <v>62</v>
      </c>
      <c r="B61" s="25">
        <v>0</v>
      </c>
      <c r="C61" s="25">
        <v>0</v>
      </c>
      <c r="D61" s="25">
        <v>0</v>
      </c>
      <c r="E61" s="25">
        <f t="shared" si="4"/>
        <v>0</v>
      </c>
      <c r="F61" s="25">
        <v>4829560.74</v>
      </c>
      <c r="G61" s="26">
        <v>0</v>
      </c>
      <c r="H61" s="57"/>
      <c r="I61" s="51"/>
      <c r="J61" s="51"/>
      <c r="K61" s="53"/>
      <c r="L61" s="51"/>
      <c r="M61" s="51"/>
      <c r="N61" s="51"/>
      <c r="O61" s="51"/>
      <c r="P61" s="51"/>
    </row>
    <row r="62" spans="1:16" x14ac:dyDescent="0.25">
      <c r="A62" s="29" t="s">
        <v>63</v>
      </c>
      <c r="B62" s="22">
        <v>0</v>
      </c>
      <c r="C62" s="22">
        <v>0</v>
      </c>
      <c r="D62" s="22">
        <v>0</v>
      </c>
      <c r="E62" s="22">
        <v>0</v>
      </c>
      <c r="F62" s="22">
        <f>+F63</f>
        <v>0</v>
      </c>
      <c r="G62" s="23">
        <v>0</v>
      </c>
      <c r="H62" s="57"/>
      <c r="I62" s="51"/>
      <c r="J62" s="51"/>
      <c r="K62" s="53"/>
      <c r="L62" s="51"/>
      <c r="M62" s="51"/>
      <c r="N62" s="51"/>
      <c r="O62" s="51"/>
      <c r="P62" s="51"/>
    </row>
    <row r="63" spans="1:16" x14ac:dyDescent="0.25">
      <c r="A63" s="30" t="s">
        <v>64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6">
        <v>0</v>
      </c>
      <c r="H63" s="57"/>
      <c r="I63" s="51"/>
      <c r="J63" s="51"/>
      <c r="K63" s="53"/>
      <c r="L63" s="51"/>
      <c r="M63" s="51"/>
      <c r="N63" s="51"/>
      <c r="O63" s="51"/>
      <c r="P63" s="51"/>
    </row>
    <row r="64" spans="1:16" ht="15.75" customHeight="1" x14ac:dyDescent="0.25">
      <c r="A64" s="18" t="s">
        <v>65</v>
      </c>
      <c r="B64" s="19">
        <f t="shared" ref="B64:G64" si="5">+B65+B67</f>
        <v>0</v>
      </c>
      <c r="C64" s="19">
        <f t="shared" si="5"/>
        <v>0</v>
      </c>
      <c r="D64" s="19">
        <f t="shared" si="5"/>
        <v>0</v>
      </c>
      <c r="E64" s="19">
        <f t="shared" si="5"/>
        <v>0</v>
      </c>
      <c r="F64" s="19">
        <f t="shared" si="5"/>
        <v>930957528.68000019</v>
      </c>
      <c r="G64" s="20">
        <f t="shared" si="5"/>
        <v>0</v>
      </c>
      <c r="H64" s="52"/>
      <c r="I64" s="53"/>
      <c r="J64" s="52"/>
      <c r="K64" s="54"/>
      <c r="L64" s="51"/>
      <c r="M64" s="51"/>
      <c r="N64" s="51"/>
      <c r="O64" s="51"/>
      <c r="P64" s="51"/>
    </row>
    <row r="65" spans="1:92" x14ac:dyDescent="0.25">
      <c r="A65" s="29" t="s">
        <v>66</v>
      </c>
      <c r="B65" s="33">
        <v>0</v>
      </c>
      <c r="C65" s="33">
        <f>SUM(C66:C66)</f>
        <v>0</v>
      </c>
      <c r="D65" s="33">
        <f>SUM(D66:D66)</f>
        <v>0</v>
      </c>
      <c r="E65" s="33">
        <v>0</v>
      </c>
      <c r="F65" s="22">
        <f>+F66</f>
        <v>930503048.68000019</v>
      </c>
      <c r="G65" s="23">
        <v>0</v>
      </c>
      <c r="H65" s="52"/>
      <c r="I65" s="53"/>
      <c r="J65" s="52"/>
      <c r="K65" s="54"/>
      <c r="L65" s="51"/>
      <c r="M65" s="51"/>
      <c r="N65" s="51"/>
      <c r="O65" s="51"/>
      <c r="P65" s="51"/>
    </row>
    <row r="66" spans="1:92" x14ac:dyDescent="0.25">
      <c r="A66" s="30" t="s">
        <v>67</v>
      </c>
      <c r="B66" s="25">
        <v>0</v>
      </c>
      <c r="C66" s="25">
        <v>0</v>
      </c>
      <c r="D66" s="25">
        <v>0</v>
      </c>
      <c r="E66" s="25">
        <v>0</v>
      </c>
      <c r="F66" s="25">
        <v>930503048.68000019</v>
      </c>
      <c r="G66" s="26">
        <v>0</v>
      </c>
      <c r="H66" s="52"/>
      <c r="I66" s="53"/>
      <c r="J66" s="52"/>
      <c r="K66" s="54"/>
      <c r="L66" s="51"/>
      <c r="M66" s="51"/>
      <c r="N66" s="51"/>
      <c r="O66" s="51"/>
      <c r="P66" s="51"/>
    </row>
    <row r="67" spans="1:92" x14ac:dyDescent="0.25">
      <c r="A67" s="29" t="s">
        <v>68</v>
      </c>
      <c r="B67" s="25">
        <f>SUM(B68:B68)</f>
        <v>0</v>
      </c>
      <c r="C67" s="22">
        <f>SUM(C68:C68)</f>
        <v>0</v>
      </c>
      <c r="D67" s="22">
        <f>SUM(D68:D68)</f>
        <v>0</v>
      </c>
      <c r="E67" s="22">
        <f>+B67+C67+D67</f>
        <v>0</v>
      </c>
      <c r="F67" s="22">
        <f>+F68</f>
        <v>454480</v>
      </c>
      <c r="G67" s="23">
        <v>0</v>
      </c>
      <c r="H67" s="52"/>
      <c r="I67" s="53"/>
      <c r="J67" s="52"/>
      <c r="K67" s="54"/>
      <c r="L67" s="51"/>
      <c r="M67" s="51"/>
      <c r="N67" s="51"/>
      <c r="O67" s="51"/>
      <c r="P67" s="51"/>
    </row>
    <row r="68" spans="1:92" x14ac:dyDescent="0.25">
      <c r="A68" s="24" t="s">
        <v>69</v>
      </c>
      <c r="B68" s="25">
        <v>0</v>
      </c>
      <c r="C68" s="25">
        <v>0</v>
      </c>
      <c r="D68" s="25">
        <v>0</v>
      </c>
      <c r="E68" s="25">
        <f>+B68+C68+D68</f>
        <v>0</v>
      </c>
      <c r="F68" s="25">
        <v>454480</v>
      </c>
      <c r="G68" s="26">
        <v>0</v>
      </c>
      <c r="H68" s="52"/>
      <c r="I68" s="53"/>
      <c r="J68" s="52"/>
      <c r="K68" s="54"/>
      <c r="L68" s="51"/>
      <c r="M68" s="51"/>
      <c r="N68" s="51"/>
      <c r="O68" s="51"/>
      <c r="P68" s="51"/>
    </row>
    <row r="69" spans="1:92" x14ac:dyDescent="0.25">
      <c r="A69" s="18" t="s">
        <v>70</v>
      </c>
      <c r="B69" s="19">
        <f t="shared" ref="B69:G69" si="6">SUM(B70:B71)</f>
        <v>0</v>
      </c>
      <c r="C69" s="19">
        <f t="shared" si="6"/>
        <v>0</v>
      </c>
      <c r="D69" s="19">
        <f t="shared" si="6"/>
        <v>0</v>
      </c>
      <c r="E69" s="19">
        <f t="shared" si="6"/>
        <v>0</v>
      </c>
      <c r="F69" s="19">
        <f>SUM(F70:F72)</f>
        <v>55605719.759999998</v>
      </c>
      <c r="G69" s="20">
        <f t="shared" si="6"/>
        <v>0</v>
      </c>
      <c r="H69" s="52"/>
      <c r="I69" s="53"/>
      <c r="J69" s="52"/>
      <c r="K69" s="52"/>
      <c r="L69" s="51"/>
      <c r="M69" s="51"/>
      <c r="N69" s="51"/>
      <c r="O69" s="51"/>
      <c r="P69" s="51"/>
    </row>
    <row r="70" spans="1:92" x14ac:dyDescent="0.25">
      <c r="A70" s="30" t="s">
        <v>71</v>
      </c>
      <c r="B70" s="25">
        <v>0</v>
      </c>
      <c r="C70" s="25">
        <v>0</v>
      </c>
      <c r="D70" s="25">
        <v>0</v>
      </c>
      <c r="E70" s="25">
        <f>B70+C70-D70</f>
        <v>0</v>
      </c>
      <c r="F70" s="25">
        <v>3142.29</v>
      </c>
      <c r="G70" s="26">
        <v>0</v>
      </c>
      <c r="H70" s="53"/>
      <c r="I70" s="51"/>
      <c r="J70" s="51"/>
      <c r="K70" s="53"/>
      <c r="L70" s="51"/>
      <c r="M70" s="51"/>
      <c r="N70" s="51"/>
      <c r="O70" s="51"/>
      <c r="P70" s="51"/>
    </row>
    <row r="71" spans="1:92" x14ac:dyDescent="0.25">
      <c r="A71" s="30" t="s">
        <v>72</v>
      </c>
      <c r="B71" s="25">
        <v>0</v>
      </c>
      <c r="C71" s="25">
        <v>0</v>
      </c>
      <c r="D71" s="25">
        <v>0</v>
      </c>
      <c r="E71" s="25">
        <f t="shared" ref="E71:E72" si="7">B71+C71-D71</f>
        <v>0</v>
      </c>
      <c r="F71" s="34">
        <v>25226236.43</v>
      </c>
      <c r="G71" s="26">
        <v>0</v>
      </c>
      <c r="H71" s="53"/>
      <c r="I71" s="53"/>
      <c r="J71" s="53"/>
      <c r="K71" s="51"/>
      <c r="L71" s="51"/>
      <c r="M71" s="51"/>
      <c r="N71" s="51"/>
      <c r="O71" s="51"/>
      <c r="P71" s="51"/>
    </row>
    <row r="72" spans="1:92" ht="15.75" thickBot="1" x14ac:dyDescent="0.3">
      <c r="A72" s="30" t="s">
        <v>73</v>
      </c>
      <c r="B72" s="25">
        <v>0</v>
      </c>
      <c r="C72" s="25">
        <v>0</v>
      </c>
      <c r="D72" s="25">
        <v>0</v>
      </c>
      <c r="E72" s="25">
        <f t="shared" si="7"/>
        <v>0</v>
      </c>
      <c r="F72" s="34">
        <v>30376341.039999999</v>
      </c>
      <c r="G72" s="26">
        <v>0</v>
      </c>
      <c r="H72" s="7"/>
      <c r="I72" s="7"/>
      <c r="J72" s="7"/>
    </row>
    <row r="73" spans="1:92" s="38" customFormat="1" ht="15.75" thickBot="1" x14ac:dyDescent="0.3">
      <c r="A73" s="35" t="s">
        <v>74</v>
      </c>
      <c r="B73" s="36">
        <f t="shared" ref="B73:G73" si="8">+B69+B9</f>
        <v>0</v>
      </c>
      <c r="C73" s="36">
        <f t="shared" si="8"/>
        <v>0</v>
      </c>
      <c r="D73" s="36">
        <f t="shared" si="8"/>
        <v>0</v>
      </c>
      <c r="E73" s="36">
        <f t="shared" si="8"/>
        <v>0</v>
      </c>
      <c r="F73" s="36">
        <f t="shared" si="8"/>
        <v>2763810856.4100003</v>
      </c>
      <c r="G73" s="37">
        <f t="shared" si="8"/>
        <v>0</v>
      </c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</row>
    <row r="74" spans="1:92" x14ac:dyDescent="0.25">
      <c r="A74" s="39"/>
      <c r="B74" s="40"/>
      <c r="C74" s="41"/>
      <c r="D74" s="41"/>
      <c r="E74" s="42"/>
      <c r="F74" s="41"/>
      <c r="G74" s="43"/>
      <c r="H74" s="31"/>
    </row>
    <row r="75" spans="1:92" x14ac:dyDescent="0.25">
      <c r="A75" s="29" t="s">
        <v>75</v>
      </c>
      <c r="B75" s="27">
        <f>SUM(B76:B76)</f>
        <v>0</v>
      </c>
      <c r="C75" s="27">
        <f>SUM(C76:C76)</f>
        <v>0</v>
      </c>
      <c r="D75" s="27">
        <f>SUM(D76:D76)</f>
        <v>0</v>
      </c>
      <c r="E75" s="27">
        <f>SUM(E76:E76)</f>
        <v>0</v>
      </c>
      <c r="F75" s="27">
        <f>SUM(F76:F76)</f>
        <v>1704517.69</v>
      </c>
      <c r="G75" s="28">
        <v>0</v>
      </c>
      <c r="H75" s="8"/>
      <c r="I75" s="7"/>
      <c r="J75" s="8"/>
      <c r="K75" s="32"/>
    </row>
    <row r="76" spans="1:92" x14ac:dyDescent="0.25">
      <c r="A76" s="24" t="s">
        <v>76</v>
      </c>
      <c r="B76" s="25">
        <v>0</v>
      </c>
      <c r="C76" s="25">
        <v>0</v>
      </c>
      <c r="D76" s="25">
        <v>0</v>
      </c>
      <c r="E76" s="25">
        <v>0</v>
      </c>
      <c r="F76" s="25">
        <v>1704517.69</v>
      </c>
      <c r="G76" s="26">
        <v>0</v>
      </c>
      <c r="H76" s="7"/>
      <c r="I76" s="7"/>
    </row>
    <row r="77" spans="1:92" s="38" customFormat="1" ht="15.75" thickBot="1" x14ac:dyDescent="0.3">
      <c r="A77" s="44" t="s">
        <v>77</v>
      </c>
      <c r="B77" s="45">
        <f t="shared" ref="B77:G77" si="9">B73+B75</f>
        <v>0</v>
      </c>
      <c r="C77" s="45">
        <f t="shared" si="9"/>
        <v>0</v>
      </c>
      <c r="D77" s="45">
        <f t="shared" si="9"/>
        <v>0</v>
      </c>
      <c r="E77" s="45">
        <f t="shared" si="9"/>
        <v>0</v>
      </c>
      <c r="F77" s="45">
        <f t="shared" si="9"/>
        <v>2765515374.1000004</v>
      </c>
      <c r="G77" s="46">
        <f t="shared" si="9"/>
        <v>0</v>
      </c>
      <c r="H77" s="8"/>
      <c r="I77"/>
      <c r="J77" s="7"/>
      <c r="K77"/>
      <c r="L77"/>
      <c r="M77"/>
      <c r="N77"/>
      <c r="O77"/>
      <c r="P77"/>
      <c r="Q77"/>
    </row>
    <row r="78" spans="1:92" s="38" customFormat="1" x14ac:dyDescent="0.25">
      <c r="A78" s="47"/>
      <c r="B78" s="8"/>
      <c r="C78" s="8"/>
      <c r="D78" s="8"/>
      <c r="E78" s="8"/>
      <c r="F78" s="8"/>
      <c r="G78" s="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</row>
    <row r="79" spans="1:92" s="38" customFormat="1" x14ac:dyDescent="0.25">
      <c r="A79" s="48"/>
      <c r="B79" s="7"/>
      <c r="C79" s="7"/>
      <c r="D79" s="7"/>
      <c r="E79" s="7"/>
      <c r="F79" s="7"/>
      <c r="G79" s="7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</row>
    <row r="80" spans="1:92" s="38" customFormat="1" x14ac:dyDescent="0.25">
      <c r="A80" s="59"/>
      <c r="B80" s="60"/>
      <c r="C80" s="61"/>
      <c r="D80" s="61"/>
      <c r="E80" s="60"/>
      <c r="F80" s="60"/>
      <c r="G80" s="60"/>
      <c r="H80" s="61"/>
      <c r="I80" s="61"/>
      <c r="J80" s="61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</row>
    <row r="81" spans="1:92" s="38" customFormat="1" x14ac:dyDescent="0.25">
      <c r="A81" s="59"/>
      <c r="B81" s="60"/>
      <c r="C81" s="61"/>
      <c r="D81" s="61"/>
      <c r="E81" s="60"/>
      <c r="F81" s="60"/>
      <c r="G81" s="60"/>
      <c r="H81" s="61"/>
      <c r="I81" s="61"/>
      <c r="J81" s="6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</row>
    <row r="82" spans="1:92" x14ac:dyDescent="0.25">
      <c r="A82" s="62"/>
      <c r="B82" s="63"/>
      <c r="C82" s="64"/>
      <c r="D82" s="64"/>
      <c r="E82" s="65"/>
      <c r="F82" s="64"/>
      <c r="G82" s="64"/>
      <c r="H82" s="64"/>
      <c r="I82" s="61"/>
      <c r="J82" s="61"/>
    </row>
    <row r="83" spans="1:92" x14ac:dyDescent="0.25">
      <c r="A83" s="61"/>
      <c r="B83" s="61"/>
      <c r="C83" s="61"/>
      <c r="D83" s="61"/>
      <c r="E83" s="61"/>
      <c r="F83" s="61"/>
      <c r="G83" s="61"/>
      <c r="H83" s="61"/>
      <c r="I83" s="61"/>
      <c r="J83" s="61"/>
    </row>
    <row r="84" spans="1:92" x14ac:dyDescent="0.25">
      <c r="A84" s="66"/>
      <c r="B84" s="60"/>
      <c r="C84" s="60"/>
      <c r="D84" s="60"/>
      <c r="E84" s="60"/>
      <c r="F84" s="60"/>
      <c r="G84" s="60"/>
      <c r="H84" s="60"/>
      <c r="I84" s="61"/>
      <c r="J84" s="61"/>
    </row>
    <row r="85" spans="1:92" ht="14.25" customHeight="1" x14ac:dyDescent="0.25">
      <c r="A85" s="61"/>
      <c r="B85" s="61"/>
      <c r="C85" s="61"/>
      <c r="D85" s="58"/>
      <c r="E85" s="60"/>
      <c r="F85" s="58"/>
      <c r="G85" s="61"/>
      <c r="H85" s="61"/>
      <c r="I85" s="61"/>
      <c r="J85" s="61"/>
    </row>
    <row r="86" spans="1:92" x14ac:dyDescent="0.25">
      <c r="A86" s="61"/>
      <c r="B86" s="60"/>
      <c r="C86" s="60"/>
      <c r="D86" s="58"/>
      <c r="E86" s="60"/>
      <c r="F86" s="60"/>
      <c r="G86" s="60"/>
      <c r="H86" s="60"/>
      <c r="I86" s="61"/>
      <c r="J86" s="61"/>
    </row>
    <row r="87" spans="1:92" ht="18.75" x14ac:dyDescent="0.3">
      <c r="A87" s="61"/>
      <c r="B87" s="61"/>
      <c r="C87" s="58"/>
      <c r="D87" s="61"/>
      <c r="E87" s="67"/>
      <c r="F87" s="61"/>
      <c r="G87" s="61"/>
      <c r="H87" s="61"/>
      <c r="I87" s="68"/>
      <c r="J87" s="61"/>
    </row>
    <row r="88" spans="1:92" x14ac:dyDescent="0.25">
      <c r="A88" s="61"/>
      <c r="B88" s="61"/>
      <c r="C88" s="58"/>
      <c r="D88" s="61"/>
      <c r="E88" s="61"/>
      <c r="F88" s="61"/>
      <c r="G88" s="61"/>
      <c r="H88" s="61"/>
      <c r="I88" s="68"/>
      <c r="J88" s="61"/>
    </row>
    <row r="89" spans="1:92" x14ac:dyDescent="0.25">
      <c r="A89" s="61"/>
      <c r="B89" s="61"/>
      <c r="C89" s="61"/>
      <c r="D89" s="61"/>
      <c r="E89" s="61"/>
      <c r="F89" s="61"/>
      <c r="G89" s="61"/>
      <c r="H89" s="61"/>
      <c r="I89" s="68"/>
      <c r="J89" s="61"/>
    </row>
    <row r="90" spans="1:92" x14ac:dyDescent="0.25">
      <c r="A90" s="61"/>
      <c r="B90" s="61"/>
      <c r="C90" s="61"/>
      <c r="D90" s="61"/>
      <c r="E90" s="61"/>
      <c r="F90" s="61"/>
      <c r="G90" s="61"/>
      <c r="H90" s="61"/>
      <c r="I90" s="61"/>
      <c r="J90" s="61"/>
    </row>
    <row r="91" spans="1:92" x14ac:dyDescent="0.25">
      <c r="A91" s="61"/>
      <c r="B91" s="61"/>
      <c r="C91" s="61"/>
      <c r="D91" s="61"/>
      <c r="E91" s="61"/>
      <c r="F91" s="61"/>
      <c r="G91" s="61"/>
      <c r="H91" s="61"/>
      <c r="I91" s="61"/>
      <c r="J91" s="61"/>
    </row>
    <row r="92" spans="1:92" x14ac:dyDescent="0.25">
      <c r="A92" s="61"/>
      <c r="B92" s="61"/>
      <c r="C92" s="61"/>
      <c r="D92" s="61"/>
      <c r="E92" s="61"/>
      <c r="F92" s="61"/>
      <c r="G92" s="61"/>
      <c r="H92" s="61"/>
      <c r="I92" s="61"/>
      <c r="J92" s="61"/>
    </row>
    <row r="93" spans="1:92" x14ac:dyDescent="0.25">
      <c r="A93" s="61"/>
      <c r="B93" s="61"/>
      <c r="C93" s="61"/>
      <c r="D93" s="61"/>
      <c r="E93" s="61"/>
      <c r="F93" s="61"/>
      <c r="G93" s="61"/>
      <c r="H93" s="61"/>
      <c r="I93" s="61"/>
      <c r="J93" s="61"/>
    </row>
    <row r="94" spans="1:92" x14ac:dyDescent="0.25">
      <c r="A94" s="61"/>
      <c r="B94" s="61"/>
      <c r="C94" s="61"/>
      <c r="D94" s="61"/>
      <c r="E94" s="61"/>
      <c r="F94" s="61"/>
      <c r="G94" s="61"/>
      <c r="H94" s="61"/>
      <c r="I94" s="61"/>
      <c r="J94" s="61"/>
    </row>
    <row r="95" spans="1:92" x14ac:dyDescent="0.25">
      <c r="A95" s="61"/>
      <c r="B95" s="61"/>
      <c r="C95" s="61"/>
      <c r="D95" s="61"/>
      <c r="E95" s="61"/>
      <c r="F95" s="61"/>
      <c r="G95" s="61"/>
      <c r="H95" s="61"/>
      <c r="I95" s="61"/>
      <c r="J95" s="61"/>
    </row>
    <row r="96" spans="1:92" x14ac:dyDescent="0.25">
      <c r="A96" s="61"/>
      <c r="B96" s="61"/>
      <c r="C96" s="61"/>
      <c r="D96" s="61"/>
      <c r="E96" s="61"/>
      <c r="F96" s="61"/>
      <c r="G96" s="61"/>
      <c r="H96" s="61"/>
      <c r="I96" s="61"/>
      <c r="J96" s="61"/>
    </row>
    <row r="97" spans="1:10" x14ac:dyDescent="0.25">
      <c r="A97" s="61"/>
      <c r="B97" s="61"/>
      <c r="C97" s="61"/>
      <c r="D97" s="61"/>
      <c r="E97" s="61"/>
      <c r="F97" s="61"/>
      <c r="G97" s="61"/>
      <c r="H97" s="61"/>
      <c r="I97" s="61"/>
      <c r="J97" s="61"/>
    </row>
    <row r="98" spans="1:10" x14ac:dyDescent="0.25">
      <c r="A98" s="61"/>
      <c r="B98" s="61"/>
      <c r="C98" s="61"/>
      <c r="D98" s="61"/>
      <c r="E98" s="61"/>
      <c r="F98" s="61"/>
      <c r="G98" s="61"/>
      <c r="H98" s="61"/>
      <c r="I98" s="61"/>
      <c r="J98" s="61"/>
    </row>
    <row r="99" spans="1:10" x14ac:dyDescent="0.25">
      <c r="A99" s="61"/>
      <c r="B99" s="61"/>
      <c r="C99" s="61"/>
      <c r="D99" s="61"/>
      <c r="E99" s="61"/>
      <c r="F99" s="61"/>
      <c r="G99" s="61"/>
      <c r="H99" s="61"/>
      <c r="I99" s="61"/>
      <c r="J99" s="61"/>
    </row>
  </sheetData>
  <mergeCells count="8">
    <mergeCell ref="I87:I89"/>
    <mergeCell ref="A4:G4"/>
    <mergeCell ref="A6:A8"/>
    <mergeCell ref="B6:B8"/>
    <mergeCell ref="C6:D7"/>
    <mergeCell ref="E6:E8"/>
    <mergeCell ref="F6:F8"/>
    <mergeCell ref="G6:G8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 TRIBUNAL </vt:lpstr>
      <vt:lpstr>'MENSUAL TRIBUNAL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Ruiz</dc:creator>
  <cp:lastModifiedBy>Jimena Ruiz</cp:lastModifiedBy>
  <dcterms:created xsi:type="dcterms:W3CDTF">2024-03-04T16:08:42Z</dcterms:created>
  <dcterms:modified xsi:type="dcterms:W3CDTF">2024-03-04T16:09:25Z</dcterms:modified>
</cp:coreProperties>
</file>