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6-2023\"/>
    </mc:Choice>
  </mc:AlternateContent>
  <xr:revisionPtr revIDLastSave="0" documentId="8_{ADA57582-CBF8-4FE3-8D3B-FF9858519E06}" xr6:coauthVersionLast="47" xr6:coauthVersionMax="47" xr10:uidLastSave="{00000000-0000-0000-0000-000000000000}"/>
  <bookViews>
    <workbookView xWindow="-120" yWindow="-120" windowWidth="24240" windowHeight="13140" xr2:uid="{629BB891-12E8-4B95-9C35-0C8FCC7CA339}"/>
  </bookViews>
  <sheets>
    <sheet name="MENSUAL TRIBUNAL " sheetId="1" r:id="rId1"/>
  </sheets>
  <definedNames>
    <definedName name="_xlnm.Print_Area" localSheetId="0">'MENSUAL TRIBUNAL '!$A$1:$G$60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E54" i="1"/>
  <c r="E53" i="1"/>
  <c r="E52" i="1"/>
  <c r="E50" i="1" s="1"/>
  <c r="E51" i="1"/>
  <c r="G50" i="1"/>
  <c r="F50" i="1"/>
  <c r="D50" i="1"/>
  <c r="C50" i="1"/>
  <c r="C55" i="1" s="1"/>
  <c r="B50" i="1"/>
  <c r="E49" i="1"/>
  <c r="F48" i="1"/>
  <c r="D48" i="1"/>
  <c r="D45" i="1" s="1"/>
  <c r="C48" i="1"/>
  <c r="E48" i="1" s="1"/>
  <c r="E45" i="1" s="1"/>
  <c r="B48" i="1"/>
  <c r="F46" i="1"/>
  <c r="D46" i="1"/>
  <c r="C46" i="1"/>
  <c r="C45" i="1" s="1"/>
  <c r="G45" i="1"/>
  <c r="F45" i="1"/>
  <c r="B45" i="1"/>
  <c r="F42" i="1"/>
  <c r="E41" i="1"/>
  <c r="E40" i="1"/>
  <c r="E39" i="1"/>
  <c r="E38" i="1"/>
  <c r="E37" i="1"/>
  <c r="E36" i="1"/>
  <c r="E35" i="1"/>
  <c r="F34" i="1"/>
  <c r="C34" i="1"/>
  <c r="C33" i="1" s="1"/>
  <c r="C9" i="1" s="1"/>
  <c r="B34" i="1"/>
  <c r="B33" i="1" s="1"/>
  <c r="B9" i="1" s="1"/>
  <c r="B55" i="1" s="1"/>
  <c r="G33" i="1"/>
  <c r="G9" i="1" s="1"/>
  <c r="G55" i="1" s="1"/>
  <c r="F33" i="1"/>
  <c r="D33" i="1"/>
  <c r="G23" i="1"/>
  <c r="F23" i="1"/>
  <c r="E23" i="1"/>
  <c r="D23" i="1"/>
  <c r="C23" i="1"/>
  <c r="B23" i="1"/>
  <c r="E22" i="1"/>
  <c r="E21" i="1"/>
  <c r="E11" i="1" s="1"/>
  <c r="E10" i="1" s="1"/>
  <c r="E20" i="1"/>
  <c r="E19" i="1"/>
  <c r="E18" i="1"/>
  <c r="E17" i="1"/>
  <c r="E16" i="1"/>
  <c r="E15" i="1"/>
  <c r="E14" i="1"/>
  <c r="E13" i="1"/>
  <c r="E12" i="1"/>
  <c r="F11" i="1"/>
  <c r="F10" i="1" s="1"/>
  <c r="F9" i="1" s="1"/>
  <c r="D11" i="1"/>
  <c r="D10" i="1" s="1"/>
  <c r="D9" i="1" s="1"/>
  <c r="D55" i="1" s="1"/>
  <c r="B11" i="1"/>
  <c r="F55" i="1" l="1"/>
  <c r="F59" i="1" s="1"/>
  <c r="E34" i="1"/>
  <c r="E33" i="1" s="1"/>
  <c r="E9" i="1" s="1"/>
  <c r="E55" i="1" s="1"/>
</calcChain>
</file>

<file path=xl/sharedStrings.xml><?xml version="1.0" encoding="utf-8"?>
<sst xmlns="http://schemas.openxmlformats.org/spreadsheetml/2006/main" count="60" uniqueCount="60">
  <si>
    <t>JUNIO</t>
  </si>
  <si>
    <t>ANEXO IV: DE LA EJECUCION DEL PRESUPUESTO CON RELACION AL CALCULO DE RECURSOS Y FINANCIAMIENTO (Acuerdo Nº2988, texto ordenado según Nº6222)(*)</t>
  </si>
  <si>
    <t>PARTIDAS</t>
  </si>
  <si>
    <t>CALCULO ORIGINAL</t>
  </si>
  <si>
    <t xml:space="preserve">MODIFICACIONES 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</si>
  <si>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</si>
  <si>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</si>
  <si>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</si>
  <si>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</si>
  <si>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</si>
  <si>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</si>
  <si>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</si>
  <si>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</si>
  <si>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 xml:space="preserve">1.3.2.01            -DERECHOS POR SERVICIOS A LA PROPIEDAD RAÍZ                                                                              </t>
  </si>
  <si>
    <t xml:space="preserve">1.3.2.02            -DERECHOS DE INSPECCIÓN COMERCIO IND Y SERVICIOS                                                                         </t>
  </si>
  <si>
    <t xml:space="preserve">1.3.2.03            -DERECHOS DE CEMENTERIO                                                                                                  </t>
  </si>
  <si>
    <t xml:space="preserve">1.3.2.04            -DERECHOS DE ACTUACIÓN ADMINISTRATIVA                                                                                    </t>
  </si>
  <si>
    <t xml:space="preserve">1.3.2.05            -DERECHOS DE EDIFICACIÓN                                                                                                 </t>
  </si>
  <si>
    <t xml:space="preserve">1.3.2.09            -DERECHOS DE PUBLICIDAD Y PROPAGANDA                                                                                     </t>
  </si>
  <si>
    <t xml:space="preserve">1.3.2.11            -DERECHOS DE INSP. SANITARIA HIGIENE URBANA Y SANEAM. AMBIENTAL                                                          </t>
  </si>
  <si>
    <t xml:space="preserve">1.3.2.15            -COMISIÓN ADMINISTRATIVA                                                                                                 </t>
  </si>
  <si>
    <t xml:space="preserve">1.3.2.20            -DERECHOS LOCALIZACION INSPECCION E INSTALACION ANTENAS                                                                  </t>
  </si>
  <si>
    <t xml:space="preserve">1.3.2.21            -LICENCIA DE CONDUCIR NACIONAL                                                                                           </t>
  </si>
  <si>
    <t xml:space="preserve">1.3.2.22            -RECUPERO SALUD                                                                                                          </t>
  </si>
  <si>
    <t xml:space="preserve">OTROS INGRESOS DE ORIGEN MUNICIPAL                                                                                      
</t>
  </si>
  <si>
    <t xml:space="preserve">1.3.3.01            -MULTAS GENERALES                                                                                                        </t>
  </si>
  <si>
    <t xml:space="preserve">1.3.3.02            -INTERESES Y RECARGOS                                                                                                    </t>
  </si>
  <si>
    <t xml:space="preserve">1.3.3.04            -PRODUCIDO DE ACTIVIDADES CULTURALES                                                                                     </t>
  </si>
  <si>
    <t xml:space="preserve">1.3.3.07            -PRODUCIDO DE SERVICIOS ESPECIALES                                                                                       </t>
  </si>
  <si>
    <t xml:space="preserve">1.3.3.08            -PRODUCIDO DE MULTAS DE TRÁNSITO                                                                                         </t>
  </si>
  <si>
    <t xml:space="preserve">1.3.3.09            -PRODUCIDO DE ESTACIONAMIENTO MEDIDO                                                                                     </t>
  </si>
  <si>
    <t xml:space="preserve">1.3.3.10            -PRODUCIDO DE CONVENIOS ESPECIALES                                                                                       </t>
  </si>
  <si>
    <t xml:space="preserve">1.3.3.12            -RECURSOS EVENTUALES                                                                                                     </t>
  </si>
  <si>
    <t xml:space="preserve">1.3.3.14            -PROGRAMA TAS ORD. 6612/16                                                                                               </t>
  </si>
  <si>
    <t>·DE ORIGEN PROVINCIAL</t>
  </si>
  <si>
    <t>REGIMEN DE COPARTICIPACION PROVINCIAL</t>
  </si>
  <si>
    <t xml:space="preserve">1.1.1.01.01 - IMPUESTO SOBRE INGRESOS BRUTOS                     </t>
  </si>
  <si>
    <t xml:space="preserve">1.1.1.01.02 - IMPUESTO INMOBILIARIO                              </t>
  </si>
  <si>
    <t xml:space="preserve">1.1.1.01.03 - IMPUESTO A LOS AUTOMOTORES                         </t>
  </si>
  <si>
    <t xml:space="preserve">1.1.1.01.04 - IMPUESTO A LOS SELLOS                              </t>
  </si>
  <si>
    <t xml:space="preserve">1.1.1.01.06.001 - IMPUESTO SOBRE LOS INGRESOS BRUTOS VENCI       </t>
  </si>
  <si>
    <t xml:space="preserve">1.1.1.01.07 - FINANCIAMIENTO EDUCATIVO                           </t>
  </si>
  <si>
    <t xml:space="preserve">1.1.1.01.13 - CANON EXTRAORDINARIO PRODUCCIÓN HIDROCAR           </t>
  </si>
  <si>
    <t xml:space="preserve">OTROS INGRESOS DE JURISDICCIÓN PROVINCIAL               </t>
  </si>
  <si>
    <t xml:space="preserve">1.1.3.01.02.000 - FONDOS PARA DESARROLLO CULTURAL                </t>
  </si>
  <si>
    <t xml:space="preserve">1.1.3.01.04.005 - CONECTAR LAB (EX INFINITO POR DESCUBRIR)       </t>
  </si>
  <si>
    <t xml:space="preserve"> -DE ORIGEN NACIONAL                                                                                                      </t>
  </si>
  <si>
    <t xml:space="preserve">RÉGIMEN DE COPARTICIPACIÓN NACIONAL                                                                                     </t>
  </si>
  <si>
    <t xml:space="preserve">1.2.1.01 - DISTRIBUCIÓN SECUNDARIA                               </t>
  </si>
  <si>
    <t xml:space="preserve">OTROS INGRESOS DE JURISDICCIÓN NACIONAL                                                                                 </t>
  </si>
  <si>
    <t xml:space="preserve">1.2.4.01.17.001 - M. SALUD NACIÓN PLAN SUMAR         </t>
  </si>
  <si>
    <t xml:space="preserve">RECURSOS DE CAPITAL                                                                                                     </t>
  </si>
  <si>
    <t xml:space="preserve">2.2.1.01 - OBRAS DE PAVIMENTACION (EJERCICIO CORRIE              </t>
  </si>
  <si>
    <t xml:space="preserve">2.2.1.03 - APORTE VECINAL PARA OBRAS REEMBOLSABLES               </t>
  </si>
  <si>
    <t xml:space="preserve">2.5.1.18.06 - RECONSTRUCCION CALLE 9 DE JULIO                    </t>
  </si>
  <si>
    <t xml:space="preserve">2.5.1.18.07 - OBRA SANEAMIENTO EX AUT LOS BARRANCOS              </t>
  </si>
  <si>
    <t>TOTAL DE RECURSOS</t>
  </si>
  <si>
    <t>FINANCIAMIENTO</t>
  </si>
  <si>
    <t xml:space="preserve">7.4.0.00.00 - REMANENTES DE EJERCICIOS ANTERIORES                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</si>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</sst>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ahoma"/>
      <family val="2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3" fontId="1" fillId="0" borderId="0" xfId="0" applyNumberFormat="1" applyFont="1"/>
    <xf numFmtId="0" fontId="1" fillId="0" borderId="0" xfId="0" applyFont="1" applyAlignment="1">
      <alignment horizontal="right"/>
    </xf>
    <xf numFmtId="12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0" fontId="5" fillId="0" borderId="4" xfId="0" applyFont="1" applyBorder="1" applyAlignment="1">
      <alignment vertical="center"/>
    </xf>
    <xf numFmtId="4" fontId="6" fillId="0" borderId="5" xfId="0" applyNumberFormat="1" applyFont="1" applyBorder="1"/>
    <xf numFmtId="4" fontId="6" fillId="0" borderId="6" xfId="0" applyNumberFormat="1" applyFont="1" applyBorder="1"/>
    <xf numFmtId="0" fontId="8" fillId="0" borderId="4" xfId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2" fillId="0" borderId="4" xfId="0" applyFont="1" applyBorder="1" applyAlignment="1">
      <alignment vertical="center"/>
    </xf>
    <xf numFmtId="0" fontId="8" fillId="0" borderId="4" xfId="1" applyFont="1" applyBorder="1" applyAlignment="1">
      <alignment wrapText="1"/>
    </xf>
    <xf numFmtId="4" fontId="6" fillId="0" borderId="5" xfId="0" applyNumberFormat="1" applyFont="1" applyBorder="1" applyAlignment="1">
      <alignment horizontal="right"/>
    </xf>
    <xf numFmtId="4" fontId="11" fillId="0" borderId="5" xfId="0" applyNumberFormat="1" applyFont="1" applyBorder="1"/>
    <xf numFmtId="0" fontId="0" fillId="2" borderId="0" xfId="0" applyFill="1"/>
    <xf numFmtId="0" fontId="2" fillId="0" borderId="8" xfId="0" applyFont="1" applyBorder="1" applyAlignment="1">
      <alignment vertical="center"/>
    </xf>
    <xf numFmtId="4" fontId="1" fillId="0" borderId="9" xfId="0" applyNumberFormat="1" applyFont="1" applyBorder="1"/>
    <xf numFmtId="4" fontId="1" fillId="0" borderId="10" xfId="0" applyNumberFormat="1" applyFont="1" applyBorder="1"/>
    <xf numFmtId="0" fontId="2" fillId="2" borderId="5" xfId="0" applyFont="1" applyFill="1" applyBorder="1" applyAlignment="1">
      <alignment vertical="center"/>
    </xf>
    <xf numFmtId="4" fontId="1" fillId="2" borderId="11" xfId="0" applyNumberFormat="1" applyFont="1" applyFill="1" applyBorder="1"/>
    <xf numFmtId="4" fontId="1" fillId="2" borderId="12" xfId="0" applyNumberFormat="1" applyFont="1" applyFill="1" applyBorder="1"/>
    <xf numFmtId="0" fontId="2" fillId="2" borderId="14" xfId="0" applyFont="1" applyFill="1" applyBorder="1" applyAlignment="1">
      <alignment vertical="center"/>
    </xf>
    <xf numFmtId="4" fontId="0" fillId="2" borderId="15" xfId="0" applyNumberFormat="1" applyFill="1" applyBorder="1"/>
    <xf numFmtId="4" fontId="0" fillId="2" borderId="16" xfId="0" applyNumberFormat="1" applyFill="1" applyBorder="1"/>
    <xf numFmtId="4" fontId="1" fillId="2" borderId="15" xfId="0" applyNumberFormat="1" applyFont="1" applyFill="1" applyBorder="1"/>
    <xf numFmtId="4" fontId="0" fillId="2" borderId="17" xfId="0" applyNumberFormat="1" applyFill="1" applyBorder="1"/>
    <xf numFmtId="0" fontId="2" fillId="0" borderId="0" xfId="0" applyFont="1" applyAlignment="1">
      <alignment vertical="center"/>
    </xf>
    <xf numFmtId="4" fontId="1" fillId="0" borderId="0" xfId="0" applyNumberFormat="1" applyFont="1" applyFill="1"/>
    <xf numFmtId="0" fontId="0" fillId="0" borderId="0" xfId="0" applyFill="1"/>
    <xf numFmtId="4" fontId="10" fillId="0" borderId="0" xfId="0" applyNumberFormat="1" applyFont="1" applyFill="1" applyAlignment="1">
      <alignment vertical="center"/>
    </xf>
    <xf numFmtId="4" fontId="0" fillId="0" borderId="0" xfId="0" applyNumberFormat="1" applyFill="1"/>
    <xf numFmtId="0" fontId="2" fillId="0" borderId="0" xfId="0" applyFont="1" applyFill="1" applyBorder="1" applyAlignment="1">
      <alignment vertical="center"/>
    </xf>
    <xf numFmtId="4" fontId="1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4" fontId="12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0" xfId="1" applyFill="1"/>
    <xf numFmtId="0" fontId="9" fillId="0" borderId="0" xfId="1" applyFont="1" applyFill="1"/>
    <xf numFmtId="4" fontId="0" fillId="0" borderId="7" xfId="0" applyNumberFormat="1" applyFill="1" applyBorder="1"/>
    <xf numFmtId="4" fontId="1" fillId="0" borderId="13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1" applyFill="1" applyBorder="1"/>
  </cellXfs>
  <cellStyles count="2">
    <cellStyle name="Normal" xfId="0" builtinId="0"/>
    <cellStyle name="Normal 2" xfId="1" xr:uid="{D87F7F03-2BAD-44A9-A3AE-AD1FA77F3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0</xdr:col>
      <xdr:colOff>1628507</xdr:colOff>
      <xdr:row>2</xdr:row>
      <xdr:rowOff>54135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DD3E334-AF6A-4BFD-828F-D09993749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57150"/>
          <a:ext cx="1304657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5D0F-2CC4-4386-A69C-4FB586DB5AF7}">
  <sheetPr>
    <tabColor rgb="FF92D050"/>
    <pageSetUpPr fitToPage="1"/>
  </sheetPr>
  <dimension ref="A1:CN82"/>
  <sheetViews>
    <sheetView tabSelected="1" zoomScaleNormal="100" workbookViewId="0">
      <selection activeCell="I79" sqref="I79"/>
    </sheetView>
  </sheetViews>
  <sheetFormatPr baseColWidth="10" defaultRowHeight="15" x14ac:dyDescent="0.25"/>
  <cols>
    <col min="1" max="1" width="54.5703125" customWidth="1"/>
    <col min="2" max="2" width="22.42578125" customWidth="1"/>
    <col min="3" max="4" width="18.140625" customWidth="1"/>
    <col min="5" max="5" width="21.140625" customWidth="1"/>
    <col min="6" max="6" width="19.140625" customWidth="1"/>
    <col min="7" max="8" width="20.42578125" customWidth="1"/>
    <col min="9" max="9" width="15.28515625" bestFit="1" customWidth="1"/>
    <col min="10" max="10" width="16.42578125" bestFit="1" customWidth="1"/>
    <col min="11" max="11" width="14.28515625" customWidth="1"/>
  </cols>
  <sheetData>
    <row r="1" spans="1:31" x14ac:dyDescent="0.25">
      <c r="F1" s="1"/>
      <c r="H1" s="46"/>
      <c r="I1" s="46"/>
    </row>
    <row r="2" spans="1:31" x14ac:dyDescent="0.25">
      <c r="F2" s="2" t="s">
        <v>0</v>
      </c>
      <c r="G2" s="3">
        <v>2023</v>
      </c>
      <c r="H2" s="60"/>
      <c r="I2" s="46"/>
    </row>
    <row r="3" spans="1:31" x14ac:dyDescent="0.25">
      <c r="A3" s="4"/>
      <c r="B3" s="4"/>
      <c r="C3" s="4"/>
      <c r="D3" s="4"/>
      <c r="E3" s="4"/>
      <c r="F3" s="4"/>
      <c r="G3" s="4"/>
      <c r="H3" s="60"/>
      <c r="I3" s="60"/>
      <c r="J3" s="4"/>
    </row>
    <row r="4" spans="1:31" x14ac:dyDescent="0.25">
      <c r="A4" s="5" t="s">
        <v>1</v>
      </c>
      <c r="B4" s="5"/>
      <c r="C4" s="5"/>
      <c r="D4" s="5"/>
      <c r="E4" s="5"/>
      <c r="F4" s="5"/>
      <c r="G4" s="5"/>
      <c r="H4" s="61"/>
      <c r="I4" s="46"/>
    </row>
    <row r="5" spans="1:31" ht="15.75" thickBot="1" x14ac:dyDescent="0.3">
      <c r="A5" s="4"/>
      <c r="C5" s="6"/>
      <c r="D5" s="6"/>
      <c r="E5" s="6"/>
      <c r="F5" s="7"/>
      <c r="H5" s="46"/>
      <c r="I5" s="46"/>
    </row>
    <row r="6" spans="1:31" ht="54" customHeight="1" x14ac:dyDescent="0.25">
      <c r="A6" s="8" t="s">
        <v>2</v>
      </c>
      <c r="B6" s="9" t="s">
        <v>3</v>
      </c>
      <c r="C6" s="9" t="s">
        <v>4</v>
      </c>
      <c r="D6" s="9"/>
      <c r="E6" s="9" t="s">
        <v>5</v>
      </c>
      <c r="F6" s="10" t="s">
        <v>6</v>
      </c>
      <c r="G6" s="11" t="s">
        <v>7</v>
      </c>
      <c r="H6" s="62"/>
      <c r="I6" s="63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ht="3.75" customHeight="1" x14ac:dyDescent="0.25">
      <c r="A7" s="12"/>
      <c r="B7" s="13"/>
      <c r="C7" s="13"/>
      <c r="D7" s="13"/>
      <c r="E7" s="13"/>
      <c r="F7" s="14"/>
      <c r="G7" s="15"/>
      <c r="H7" s="62"/>
      <c r="I7" s="63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ht="21" customHeight="1" x14ac:dyDescent="0.25">
      <c r="A8" s="12"/>
      <c r="B8" s="13"/>
      <c r="C8" s="16" t="s">
        <v>8</v>
      </c>
      <c r="D8" s="16" t="s">
        <v>9</v>
      </c>
      <c r="E8" s="13"/>
      <c r="F8" s="14"/>
      <c r="G8" s="15"/>
      <c r="H8" s="62"/>
      <c r="I8" s="46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ht="15" customHeight="1" x14ac:dyDescent="0.25">
      <c r="A9" s="17" t="s">
        <v>10</v>
      </c>
      <c r="B9" s="18">
        <f t="shared" ref="B9:G9" si="0">+B10+B33+B45</f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2213064070.9400001</v>
      </c>
      <c r="G9" s="19">
        <f t="shared" si="0"/>
        <v>0</v>
      </c>
      <c r="H9" s="45"/>
      <c r="I9" s="48"/>
      <c r="J9" s="50"/>
      <c r="K9" s="68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x14ac:dyDescent="0.25">
      <c r="A10" s="17" t="s">
        <v>11</v>
      </c>
      <c r="B10" s="18">
        <v>0</v>
      </c>
      <c r="C10" s="18">
        <v>0</v>
      </c>
      <c r="D10" s="18">
        <f>+D11+D23</f>
        <v>0</v>
      </c>
      <c r="E10" s="18">
        <f>+E11+E23</f>
        <v>0</v>
      </c>
      <c r="F10" s="18">
        <f>+F11+F23</f>
        <v>827201751.6400001</v>
      </c>
      <c r="G10" s="19">
        <v>0</v>
      </c>
      <c r="H10" s="45"/>
      <c r="I10" s="48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x14ac:dyDescent="0.25">
      <c r="A11" s="20" t="s">
        <v>12</v>
      </c>
      <c r="B11" s="21">
        <f>SUM(B12:B22)</f>
        <v>0</v>
      </c>
      <c r="C11" s="21">
        <v>0</v>
      </c>
      <c r="D11" s="21">
        <f>SUM(D12:D22)</f>
        <v>0</v>
      </c>
      <c r="E11" s="21">
        <f>SUM(E12:E22)</f>
        <v>0</v>
      </c>
      <c r="F11" s="21">
        <f>SUM(F12:F22)</f>
        <v>207154330.99000007</v>
      </c>
      <c r="G11" s="22">
        <v>0</v>
      </c>
      <c r="H11" s="45"/>
      <c r="I11" s="46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x14ac:dyDescent="0.25">
      <c r="A12" s="23" t="s">
        <v>13</v>
      </c>
      <c r="B12" s="24">
        <v>0</v>
      </c>
      <c r="C12" s="24">
        <v>0</v>
      </c>
      <c r="D12" s="24">
        <v>0</v>
      </c>
      <c r="E12" s="24">
        <f>+B12+C12+D12</f>
        <v>0</v>
      </c>
      <c r="F12" s="24">
        <v>59681792.470000044</v>
      </c>
      <c r="G12" s="25">
        <v>0</v>
      </c>
      <c r="H12" s="64"/>
      <c r="I12" s="64"/>
      <c r="J12" s="69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x14ac:dyDescent="0.25">
      <c r="A13" s="23" t="s">
        <v>14</v>
      </c>
      <c r="B13" s="24">
        <v>0</v>
      </c>
      <c r="C13" s="24">
        <v>0</v>
      </c>
      <c r="D13" s="24">
        <v>0</v>
      </c>
      <c r="E13" s="24">
        <f t="shared" ref="E13:E22" si="1">+B13+C13+D13</f>
        <v>0</v>
      </c>
      <c r="F13" s="24">
        <v>100699723.00000003</v>
      </c>
      <c r="G13" s="25">
        <v>0</v>
      </c>
      <c r="H13" s="48"/>
      <c r="I13" s="46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x14ac:dyDescent="0.25">
      <c r="A14" s="23" t="s">
        <v>15</v>
      </c>
      <c r="B14" s="24">
        <v>0</v>
      </c>
      <c r="C14" s="24">
        <v>0</v>
      </c>
      <c r="D14" s="24">
        <v>0</v>
      </c>
      <c r="E14" s="24">
        <f t="shared" si="1"/>
        <v>0</v>
      </c>
      <c r="F14" s="24">
        <v>1192282.6299999999</v>
      </c>
      <c r="G14" s="25">
        <v>0</v>
      </c>
      <c r="H14" s="46"/>
      <c r="I14" s="46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x14ac:dyDescent="0.25">
      <c r="A15" s="23" t="s">
        <v>16</v>
      </c>
      <c r="B15" s="24">
        <v>0</v>
      </c>
      <c r="C15" s="24">
        <v>0</v>
      </c>
      <c r="D15" s="24">
        <v>0</v>
      </c>
      <c r="E15" s="24">
        <f t="shared" si="1"/>
        <v>0</v>
      </c>
      <c r="F15" s="24">
        <v>14554348.919999994</v>
      </c>
      <c r="G15" s="25">
        <v>0</v>
      </c>
      <c r="H15" s="46"/>
      <c r="I15" s="46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x14ac:dyDescent="0.25">
      <c r="A16" s="23" t="s">
        <v>17</v>
      </c>
      <c r="B16" s="24">
        <v>0</v>
      </c>
      <c r="C16" s="24">
        <v>0</v>
      </c>
      <c r="D16" s="24">
        <v>0</v>
      </c>
      <c r="E16" s="24">
        <f t="shared" si="1"/>
        <v>0</v>
      </c>
      <c r="F16" s="24">
        <v>5423423.4499999993</v>
      </c>
      <c r="G16" s="25">
        <v>0</v>
      </c>
      <c r="H16" s="46"/>
      <c r="I16" s="46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x14ac:dyDescent="0.25">
      <c r="A17" s="23" t="s">
        <v>18</v>
      </c>
      <c r="B17" s="24">
        <v>0</v>
      </c>
      <c r="C17" s="24">
        <v>0</v>
      </c>
      <c r="D17" s="24">
        <v>0</v>
      </c>
      <c r="E17" s="24">
        <f t="shared" si="1"/>
        <v>0</v>
      </c>
      <c r="F17" s="24">
        <v>839746.75</v>
      </c>
      <c r="G17" s="25">
        <v>0</v>
      </c>
      <c r="H17" s="46"/>
      <c r="I17" s="46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x14ac:dyDescent="0.25">
      <c r="A18" s="23" t="s">
        <v>19</v>
      </c>
      <c r="B18" s="24">
        <v>0</v>
      </c>
      <c r="C18" s="24">
        <v>0</v>
      </c>
      <c r="D18" s="24">
        <v>0</v>
      </c>
      <c r="E18" s="24">
        <f t="shared" si="1"/>
        <v>0</v>
      </c>
      <c r="F18" s="24">
        <v>1401021.22</v>
      </c>
      <c r="G18" s="25">
        <v>0</v>
      </c>
      <c r="H18" s="46"/>
      <c r="I18" s="46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x14ac:dyDescent="0.25">
      <c r="A19" s="23" t="s">
        <v>20</v>
      </c>
      <c r="B19" s="24">
        <v>0</v>
      </c>
      <c r="C19" s="24">
        <v>0</v>
      </c>
      <c r="D19" s="24">
        <v>0</v>
      </c>
      <c r="E19" s="24">
        <f t="shared" si="1"/>
        <v>0</v>
      </c>
      <c r="F19" s="24">
        <v>5286805.7499999991</v>
      </c>
      <c r="G19" s="25">
        <v>0</v>
      </c>
      <c r="H19" s="46"/>
      <c r="I19" s="46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x14ac:dyDescent="0.25">
      <c r="A20" s="23" t="s">
        <v>21</v>
      </c>
      <c r="B20" s="24">
        <v>0</v>
      </c>
      <c r="C20" s="24">
        <v>0</v>
      </c>
      <c r="D20" s="24">
        <v>0</v>
      </c>
      <c r="E20" s="24">
        <f t="shared" si="1"/>
        <v>0</v>
      </c>
      <c r="F20" s="24">
        <v>12292300.800000001</v>
      </c>
      <c r="G20" s="25">
        <v>0</v>
      </c>
      <c r="H20" s="46"/>
      <c r="I20" s="46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x14ac:dyDescent="0.25">
      <c r="A21" s="23" t="s">
        <v>22</v>
      </c>
      <c r="B21" s="24">
        <v>0</v>
      </c>
      <c r="C21" s="24">
        <v>0</v>
      </c>
      <c r="D21" s="24">
        <v>0</v>
      </c>
      <c r="E21" s="24">
        <f t="shared" si="1"/>
        <v>0</v>
      </c>
      <c r="F21" s="24">
        <v>5729300</v>
      </c>
      <c r="G21" s="25">
        <v>0</v>
      </c>
      <c r="H21" s="46"/>
      <c r="I21" s="46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1" x14ac:dyDescent="0.25">
      <c r="A22" s="23" t="s">
        <v>23</v>
      </c>
      <c r="B22" s="24">
        <v>0</v>
      </c>
      <c r="C22" s="24">
        <v>0</v>
      </c>
      <c r="D22" s="24">
        <v>0</v>
      </c>
      <c r="E22" s="24">
        <f t="shared" si="1"/>
        <v>0</v>
      </c>
      <c r="F22" s="24">
        <v>53586</v>
      </c>
      <c r="G22" s="25">
        <v>0</v>
      </c>
      <c r="H22" s="46"/>
      <c r="I22" s="46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1" x14ac:dyDescent="0.25">
      <c r="A23" s="20" t="s">
        <v>24</v>
      </c>
      <c r="B23" s="26">
        <f t="shared" ref="B23:G23" si="2">SUM(B24:B32)</f>
        <v>0</v>
      </c>
      <c r="C23" s="26">
        <f t="shared" si="2"/>
        <v>0</v>
      </c>
      <c r="D23" s="26">
        <f t="shared" si="2"/>
        <v>0</v>
      </c>
      <c r="E23" s="26">
        <f t="shared" si="2"/>
        <v>0</v>
      </c>
      <c r="F23" s="26">
        <f t="shared" si="2"/>
        <v>620047420.64999998</v>
      </c>
      <c r="G23" s="27">
        <f t="shared" si="2"/>
        <v>0</v>
      </c>
      <c r="H23" s="48"/>
      <c r="I23" s="46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</row>
    <row r="24" spans="1:31" x14ac:dyDescent="0.25">
      <c r="A24" s="23" t="s">
        <v>25</v>
      </c>
      <c r="B24" s="24">
        <v>0</v>
      </c>
      <c r="C24" s="24">
        <v>0</v>
      </c>
      <c r="D24" s="24">
        <v>0</v>
      </c>
      <c r="E24" s="24">
        <v>0</v>
      </c>
      <c r="F24" s="24">
        <v>2397977.3600000008</v>
      </c>
      <c r="G24" s="25">
        <v>0</v>
      </c>
      <c r="H24" s="48"/>
      <c r="I24" s="46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</row>
    <row r="25" spans="1:31" x14ac:dyDescent="0.25">
      <c r="A25" s="23" t="s">
        <v>26</v>
      </c>
      <c r="B25" s="24">
        <v>0</v>
      </c>
      <c r="C25" s="24">
        <v>0</v>
      </c>
      <c r="D25" s="24">
        <v>0</v>
      </c>
      <c r="E25" s="24">
        <v>0</v>
      </c>
      <c r="F25" s="24">
        <v>15068226.849999998</v>
      </c>
      <c r="G25" s="25">
        <v>0</v>
      </c>
      <c r="H25" s="48"/>
      <c r="I25" s="46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</row>
    <row r="26" spans="1:31" x14ac:dyDescent="0.25">
      <c r="A26" s="23" t="s">
        <v>27</v>
      </c>
      <c r="B26" s="24">
        <v>0</v>
      </c>
      <c r="C26" s="24">
        <v>0</v>
      </c>
      <c r="D26" s="24">
        <v>0</v>
      </c>
      <c r="E26" s="24">
        <v>0</v>
      </c>
      <c r="F26" s="24">
        <v>1531637</v>
      </c>
      <c r="G26" s="25">
        <v>0</v>
      </c>
      <c r="H26" s="48"/>
      <c r="I26" s="46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spans="1:31" x14ac:dyDescent="0.25">
      <c r="A27" s="23" t="s">
        <v>28</v>
      </c>
      <c r="B27" s="24">
        <v>0</v>
      </c>
      <c r="C27" s="24">
        <v>0</v>
      </c>
      <c r="D27" s="24">
        <v>0</v>
      </c>
      <c r="E27" s="24">
        <v>0</v>
      </c>
      <c r="F27" s="24">
        <v>882150.03</v>
      </c>
      <c r="G27" s="25">
        <v>0</v>
      </c>
      <c r="H27" s="48"/>
      <c r="I27" s="4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</row>
    <row r="28" spans="1:31" x14ac:dyDescent="0.25">
      <c r="A28" s="23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10903947.380000006</v>
      </c>
      <c r="G28" s="25">
        <v>0</v>
      </c>
      <c r="H28" s="48"/>
      <c r="I28" s="46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</row>
    <row r="29" spans="1:31" x14ac:dyDescent="0.25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2377590</v>
      </c>
      <c r="G29" s="25">
        <v>0</v>
      </c>
      <c r="H29" s="48"/>
      <c r="I29" s="65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x14ac:dyDescent="0.25">
      <c r="A30" s="23" t="s">
        <v>31</v>
      </c>
      <c r="B30" s="24">
        <v>0</v>
      </c>
      <c r="C30" s="24">
        <v>0</v>
      </c>
      <c r="D30" s="24">
        <v>0</v>
      </c>
      <c r="E30" s="24">
        <v>0</v>
      </c>
      <c r="F30" s="24">
        <v>72918245.819999918</v>
      </c>
      <c r="G30" s="25">
        <v>0</v>
      </c>
      <c r="H30" s="48"/>
      <c r="I30" s="65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</row>
    <row r="31" spans="1:31" x14ac:dyDescent="0.25">
      <c r="A31" s="23" t="s">
        <v>32</v>
      </c>
      <c r="B31" s="24">
        <v>0</v>
      </c>
      <c r="C31" s="24">
        <v>0</v>
      </c>
      <c r="D31" s="24">
        <v>0</v>
      </c>
      <c r="E31" s="24">
        <v>0</v>
      </c>
      <c r="F31" s="24">
        <v>513919235.21000004</v>
      </c>
      <c r="G31" s="25">
        <v>0</v>
      </c>
      <c r="H31" s="48"/>
      <c r="I31" s="65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</row>
    <row r="32" spans="1:31" x14ac:dyDescent="0.25">
      <c r="A32" s="23" t="s">
        <v>33</v>
      </c>
      <c r="B32" s="24">
        <v>0</v>
      </c>
      <c r="C32" s="24">
        <v>0</v>
      </c>
      <c r="D32" s="24">
        <v>0</v>
      </c>
      <c r="E32" s="24">
        <v>0</v>
      </c>
      <c r="F32" s="24">
        <v>48411</v>
      </c>
      <c r="G32" s="25">
        <v>0</v>
      </c>
      <c r="H32" s="66"/>
      <c r="I32" s="65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x14ac:dyDescent="0.25">
      <c r="A33" s="17" t="s">
        <v>34</v>
      </c>
      <c r="B33" s="18">
        <f t="shared" ref="B33:G33" si="3">SUM(B34)</f>
        <v>0</v>
      </c>
      <c r="C33" s="18">
        <f t="shared" si="3"/>
        <v>0</v>
      </c>
      <c r="D33" s="18">
        <f t="shared" si="3"/>
        <v>0</v>
      </c>
      <c r="E33" s="18">
        <f t="shared" si="3"/>
        <v>0</v>
      </c>
      <c r="F33" s="18">
        <f>SUM(F34+F42)</f>
        <v>803069480.96999991</v>
      </c>
      <c r="G33" s="19">
        <f t="shared" si="3"/>
        <v>0</v>
      </c>
      <c r="H33" s="45"/>
      <c r="I33" s="65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x14ac:dyDescent="0.25">
      <c r="A34" s="28" t="s">
        <v>35</v>
      </c>
      <c r="B34" s="21">
        <f>SUM(B35:B39)</f>
        <v>0</v>
      </c>
      <c r="C34" s="21">
        <f>SUM(C35:C39)</f>
        <v>0</v>
      </c>
      <c r="D34" s="21">
        <v>0</v>
      </c>
      <c r="E34" s="21">
        <f>+B34+C34+D34</f>
        <v>0</v>
      </c>
      <c r="F34" s="21">
        <f>SUM(F35:F41)</f>
        <v>800569480.96999991</v>
      </c>
      <c r="G34" s="22">
        <v>0</v>
      </c>
      <c r="H34" s="48"/>
      <c r="I34" s="65"/>
      <c r="J34" s="51"/>
      <c r="K34" s="57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x14ac:dyDescent="0.25">
      <c r="A35" s="29" t="s">
        <v>36</v>
      </c>
      <c r="B35" s="24">
        <v>0</v>
      </c>
      <c r="C35" s="24">
        <v>0</v>
      </c>
      <c r="D35" s="24">
        <v>0</v>
      </c>
      <c r="E35" s="24">
        <f>+B35+C35+D35</f>
        <v>0</v>
      </c>
      <c r="F35" s="24">
        <v>422378477.82999992</v>
      </c>
      <c r="G35" s="25">
        <v>0</v>
      </c>
      <c r="H35" s="48"/>
      <c r="I35" s="65"/>
      <c r="J35" s="51"/>
      <c r="K35" s="57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x14ac:dyDescent="0.25">
      <c r="A36" s="29" t="s">
        <v>37</v>
      </c>
      <c r="B36" s="24">
        <v>0</v>
      </c>
      <c r="C36" s="24">
        <v>0</v>
      </c>
      <c r="D36" s="24">
        <v>0</v>
      </c>
      <c r="E36" s="24">
        <f t="shared" ref="E36:E41" si="4">+B36+C36+D36</f>
        <v>0</v>
      </c>
      <c r="F36" s="24">
        <v>14319388.250000002</v>
      </c>
      <c r="G36" s="25">
        <v>0</v>
      </c>
      <c r="H36" s="48"/>
      <c r="I36" s="65"/>
      <c r="J36" s="51"/>
      <c r="K36" s="57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x14ac:dyDescent="0.25">
      <c r="A37" s="29" t="s">
        <v>38</v>
      </c>
      <c r="B37" s="24">
        <v>0</v>
      </c>
      <c r="C37" s="24">
        <v>0</v>
      </c>
      <c r="D37" s="24">
        <v>0</v>
      </c>
      <c r="E37" s="24">
        <f t="shared" si="4"/>
        <v>0</v>
      </c>
      <c r="F37" s="24">
        <v>197204865.65000001</v>
      </c>
      <c r="G37" s="25">
        <v>0</v>
      </c>
      <c r="H37" s="48"/>
      <c r="I37" s="48"/>
      <c r="J37" s="51"/>
      <c r="K37" s="57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x14ac:dyDescent="0.25">
      <c r="A38" s="29" t="s">
        <v>39</v>
      </c>
      <c r="B38" s="24">
        <v>0</v>
      </c>
      <c r="C38" s="24">
        <v>0</v>
      </c>
      <c r="D38" s="24">
        <v>0</v>
      </c>
      <c r="E38" s="24">
        <f t="shared" si="4"/>
        <v>0</v>
      </c>
      <c r="F38" s="24">
        <v>34389984.909999996</v>
      </c>
      <c r="G38" s="25">
        <v>0</v>
      </c>
      <c r="H38" s="48"/>
      <c r="I38" s="48"/>
      <c r="J38" s="51"/>
      <c r="K38" s="57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x14ac:dyDescent="0.25">
      <c r="A39" s="29" t="s">
        <v>40</v>
      </c>
      <c r="B39" s="24">
        <v>0</v>
      </c>
      <c r="C39" s="24">
        <v>0</v>
      </c>
      <c r="D39" s="24">
        <v>0</v>
      </c>
      <c r="E39" s="24">
        <f t="shared" si="4"/>
        <v>0</v>
      </c>
      <c r="F39" s="24">
        <v>0</v>
      </c>
      <c r="G39" s="25">
        <v>0</v>
      </c>
      <c r="H39" s="47"/>
      <c r="I39" s="46"/>
      <c r="J39" s="51"/>
      <c r="K39" s="57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x14ac:dyDescent="0.25">
      <c r="A40" s="29" t="s">
        <v>41</v>
      </c>
      <c r="B40" s="24">
        <v>0</v>
      </c>
      <c r="C40" s="24">
        <v>0</v>
      </c>
      <c r="D40" s="24">
        <v>0</v>
      </c>
      <c r="E40" s="24">
        <f t="shared" si="4"/>
        <v>0</v>
      </c>
      <c r="F40" s="24">
        <v>128334152</v>
      </c>
      <c r="G40" s="25">
        <v>0</v>
      </c>
      <c r="H40" s="47"/>
      <c r="I40" s="46"/>
      <c r="J40" s="51"/>
      <c r="K40" s="57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x14ac:dyDescent="0.25">
      <c r="A41" s="29" t="s">
        <v>42</v>
      </c>
      <c r="B41" s="24">
        <v>0</v>
      </c>
      <c r="C41" s="24">
        <v>0</v>
      </c>
      <c r="D41" s="24">
        <v>0</v>
      </c>
      <c r="E41" s="24">
        <f t="shared" si="4"/>
        <v>0</v>
      </c>
      <c r="F41" s="24">
        <v>3942612.33</v>
      </c>
      <c r="G41" s="25">
        <v>0</v>
      </c>
      <c r="H41" s="47"/>
      <c r="I41" s="46"/>
      <c r="J41" s="51"/>
      <c r="K41" s="57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x14ac:dyDescent="0.25">
      <c r="A42" s="28" t="s">
        <v>43</v>
      </c>
      <c r="B42" s="21">
        <v>0</v>
      </c>
      <c r="C42" s="21">
        <v>0</v>
      </c>
      <c r="D42" s="21">
        <v>0</v>
      </c>
      <c r="E42" s="21">
        <v>0</v>
      </c>
      <c r="F42" s="21">
        <f>+F43+F44</f>
        <v>2500000</v>
      </c>
      <c r="G42" s="22">
        <v>0</v>
      </c>
      <c r="H42" s="47"/>
      <c r="I42" s="46"/>
      <c r="J42" s="51"/>
      <c r="K42" s="5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x14ac:dyDescent="0.25">
      <c r="A43" s="29" t="s">
        <v>44</v>
      </c>
      <c r="B43" s="24">
        <v>0</v>
      </c>
      <c r="C43" s="24">
        <v>0</v>
      </c>
      <c r="D43" s="24">
        <v>0</v>
      </c>
      <c r="E43" s="24">
        <v>0</v>
      </c>
      <c r="F43" s="24">
        <v>1000000</v>
      </c>
      <c r="G43" s="25">
        <v>0</v>
      </c>
      <c r="H43" s="47"/>
      <c r="I43" s="46"/>
      <c r="J43" s="51"/>
      <c r="K43" s="57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x14ac:dyDescent="0.25">
      <c r="A44" s="29" t="s">
        <v>45</v>
      </c>
      <c r="B44" s="24">
        <v>0</v>
      </c>
      <c r="C44" s="24">
        <v>0</v>
      </c>
      <c r="D44" s="24">
        <v>0</v>
      </c>
      <c r="E44" s="24">
        <v>0</v>
      </c>
      <c r="F44" s="24">
        <v>1500000</v>
      </c>
      <c r="G44" s="25">
        <v>0</v>
      </c>
      <c r="H44" s="47"/>
      <c r="I44" s="46"/>
      <c r="J44" s="51"/>
      <c r="K44" s="57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15.75" customHeight="1" x14ac:dyDescent="0.25">
      <c r="A45" s="17" t="s">
        <v>46</v>
      </c>
      <c r="B45" s="18">
        <f t="shared" ref="B45:G45" si="5">+B46+B48</f>
        <v>0</v>
      </c>
      <c r="C45" s="18">
        <f t="shared" si="5"/>
        <v>0</v>
      </c>
      <c r="D45" s="18">
        <f t="shared" si="5"/>
        <v>0</v>
      </c>
      <c r="E45" s="18">
        <f t="shared" si="5"/>
        <v>0</v>
      </c>
      <c r="F45" s="18">
        <f t="shared" si="5"/>
        <v>582792838.32999992</v>
      </c>
      <c r="G45" s="19">
        <f t="shared" si="5"/>
        <v>0</v>
      </c>
      <c r="H45" s="45"/>
      <c r="I45" s="48"/>
      <c r="J45" s="50"/>
      <c r="K45" s="6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x14ac:dyDescent="0.25">
      <c r="A46" s="28" t="s">
        <v>47</v>
      </c>
      <c r="B46" s="30">
        <v>0</v>
      </c>
      <c r="C46" s="30">
        <f>SUM(C47:C47)</f>
        <v>0</v>
      </c>
      <c r="D46" s="30">
        <f>SUM(D47:D47)</f>
        <v>0</v>
      </c>
      <c r="E46" s="30">
        <v>0</v>
      </c>
      <c r="F46" s="21">
        <f>+F47</f>
        <v>582345378.32999992</v>
      </c>
      <c r="G46" s="22">
        <v>0</v>
      </c>
      <c r="H46" s="45"/>
      <c r="I46" s="48"/>
      <c r="J46" s="50"/>
      <c r="K46" s="68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x14ac:dyDescent="0.25">
      <c r="A47" s="29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582345378.32999992</v>
      </c>
      <c r="G47" s="25">
        <v>0</v>
      </c>
      <c r="H47" s="45"/>
      <c r="I47" s="48"/>
      <c r="J47" s="50"/>
      <c r="K47" s="68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x14ac:dyDescent="0.25">
      <c r="A48" s="28" t="s">
        <v>49</v>
      </c>
      <c r="B48" s="24">
        <f>SUM(B49:B49)</f>
        <v>0</v>
      </c>
      <c r="C48" s="21">
        <f>SUM(C49:C49)</f>
        <v>0</v>
      </c>
      <c r="D48" s="21">
        <f>SUM(D49:D49)</f>
        <v>0</v>
      </c>
      <c r="E48" s="21">
        <f>+B48+C48+D48</f>
        <v>0</v>
      </c>
      <c r="F48" s="21">
        <f>+F49</f>
        <v>447460</v>
      </c>
      <c r="G48" s="22">
        <v>0</v>
      </c>
      <c r="H48" s="45"/>
      <c r="I48" s="48"/>
      <c r="J48" s="50"/>
      <c r="K48" s="68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92" x14ac:dyDescent="0.25">
      <c r="A49" s="23" t="s">
        <v>50</v>
      </c>
      <c r="B49" s="24">
        <v>0</v>
      </c>
      <c r="C49" s="24">
        <v>0</v>
      </c>
      <c r="D49" s="24">
        <v>0</v>
      </c>
      <c r="E49" s="24">
        <f>+B49+C49+D49</f>
        <v>0</v>
      </c>
      <c r="F49" s="24">
        <v>447460</v>
      </c>
      <c r="G49" s="25">
        <v>0</v>
      </c>
      <c r="H49" s="45"/>
      <c r="I49" s="48"/>
      <c r="J49" s="50"/>
      <c r="K49" s="68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92" x14ac:dyDescent="0.25">
      <c r="A50" s="17" t="s">
        <v>51</v>
      </c>
      <c r="B50" s="18">
        <f t="shared" ref="B50:G50" si="6">SUM(B51:B52)</f>
        <v>0</v>
      </c>
      <c r="C50" s="18">
        <f t="shared" si="6"/>
        <v>0</v>
      </c>
      <c r="D50" s="18">
        <f t="shared" si="6"/>
        <v>0</v>
      </c>
      <c r="E50" s="18">
        <f t="shared" si="6"/>
        <v>0</v>
      </c>
      <c r="F50" s="18">
        <f>SUM(F51:F54)</f>
        <v>481726814.56999999</v>
      </c>
      <c r="G50" s="19">
        <f t="shared" si="6"/>
        <v>0</v>
      </c>
      <c r="H50" s="45"/>
      <c r="I50" s="48"/>
      <c r="J50" s="50"/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92" x14ac:dyDescent="0.25">
      <c r="A51" s="29" t="s">
        <v>52</v>
      </c>
      <c r="B51" s="24">
        <v>0</v>
      </c>
      <c r="C51" s="24">
        <v>0</v>
      </c>
      <c r="D51" s="24">
        <v>0</v>
      </c>
      <c r="E51" s="24">
        <f>B51+C51-D51</f>
        <v>0</v>
      </c>
      <c r="F51" s="24">
        <v>766.07</v>
      </c>
      <c r="G51" s="25">
        <v>0</v>
      </c>
      <c r="H51" s="48"/>
      <c r="I51" s="46"/>
      <c r="J51" s="51"/>
      <c r="K51" s="57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92" x14ac:dyDescent="0.25">
      <c r="A52" s="29" t="s">
        <v>53</v>
      </c>
      <c r="B52" s="24">
        <v>0</v>
      </c>
      <c r="C52" s="24">
        <v>0</v>
      </c>
      <c r="D52" s="24">
        <v>0</v>
      </c>
      <c r="E52" s="24">
        <f t="shared" ref="E52:E54" si="7">B52+C52-D52</f>
        <v>0</v>
      </c>
      <c r="F52" s="31">
        <v>5381.76</v>
      </c>
      <c r="G52" s="25">
        <v>0</v>
      </c>
      <c r="H52" s="48"/>
      <c r="I52" s="48"/>
      <c r="J52" s="57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</row>
    <row r="53" spans="1:92" x14ac:dyDescent="0.25">
      <c r="A53" s="29" t="s">
        <v>54</v>
      </c>
      <c r="B53" s="24">
        <v>0</v>
      </c>
      <c r="C53" s="24">
        <v>0</v>
      </c>
      <c r="D53" s="24">
        <v>0</v>
      </c>
      <c r="E53" s="24">
        <f t="shared" si="7"/>
        <v>0</v>
      </c>
      <c r="F53" s="31">
        <v>1720666.74</v>
      </c>
      <c r="G53" s="25">
        <v>0</v>
      </c>
      <c r="H53" s="48"/>
      <c r="I53" s="48"/>
      <c r="J53" s="57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</row>
    <row r="54" spans="1:92" x14ac:dyDescent="0.25">
      <c r="A54" s="29" t="s">
        <v>55</v>
      </c>
      <c r="B54" s="24">
        <v>0</v>
      </c>
      <c r="C54" s="24">
        <v>0</v>
      </c>
      <c r="D54" s="24">
        <v>0</v>
      </c>
      <c r="E54" s="24">
        <f t="shared" si="7"/>
        <v>0</v>
      </c>
      <c r="F54" s="31">
        <v>480000000</v>
      </c>
      <c r="G54" s="25">
        <v>0</v>
      </c>
      <c r="H54" s="48"/>
      <c r="I54" s="48"/>
      <c r="J54" s="57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</row>
    <row r="55" spans="1:92" s="32" customFormat="1" x14ac:dyDescent="0.25">
      <c r="A55" s="17" t="s">
        <v>56</v>
      </c>
      <c r="B55" s="18">
        <f t="shared" ref="B55:G55" si="8">+B50+B9</f>
        <v>0</v>
      </c>
      <c r="C55" s="18">
        <f t="shared" si="8"/>
        <v>0</v>
      </c>
      <c r="D55" s="18">
        <f t="shared" si="8"/>
        <v>0</v>
      </c>
      <c r="E55" s="18">
        <f t="shared" si="8"/>
        <v>0</v>
      </c>
      <c r="F55" s="18">
        <f t="shared" si="8"/>
        <v>2694790885.5100002</v>
      </c>
      <c r="G55" s="19">
        <f t="shared" si="8"/>
        <v>0</v>
      </c>
      <c r="H55" s="46"/>
      <c r="I55" s="46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</row>
    <row r="56" spans="1:92" s="32" customFormat="1" x14ac:dyDescent="0.25">
      <c r="A56" s="33"/>
      <c r="B56" s="7"/>
      <c r="C56" s="7"/>
      <c r="D56" s="7"/>
      <c r="E56" s="7"/>
      <c r="F56" s="34"/>
      <c r="G56" s="35"/>
      <c r="H56" s="46"/>
      <c r="I56" s="46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</row>
    <row r="57" spans="1:92" s="32" customFormat="1" x14ac:dyDescent="0.25">
      <c r="A57" s="36" t="s">
        <v>57</v>
      </c>
      <c r="B57" s="18">
        <v>0</v>
      </c>
      <c r="C57" s="37">
        <v>0</v>
      </c>
      <c r="D57" s="37">
        <v>0</v>
      </c>
      <c r="E57" s="18">
        <v>0</v>
      </c>
      <c r="F57" s="38">
        <f>SUM(F58:F58)</f>
        <v>100000000</v>
      </c>
      <c r="G57" s="18">
        <v>0</v>
      </c>
      <c r="H57" s="67"/>
      <c r="I57" s="48"/>
      <c r="J57" s="57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</row>
    <row r="58" spans="1:92" s="32" customFormat="1" ht="15.75" thickBot="1" x14ac:dyDescent="0.3">
      <c r="A58" s="29" t="s">
        <v>58</v>
      </c>
      <c r="B58" s="24">
        <v>0</v>
      </c>
      <c r="C58" s="24">
        <v>0</v>
      </c>
      <c r="D58" s="24">
        <v>0</v>
      </c>
      <c r="E58" s="24">
        <v>0</v>
      </c>
      <c r="F58" s="24">
        <v>100000000</v>
      </c>
      <c r="G58" s="25">
        <v>0</v>
      </c>
      <c r="H58" s="48"/>
      <c r="I58" s="48"/>
      <c r="J58" s="57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</row>
    <row r="59" spans="1:92" s="32" customFormat="1" ht="15.75" thickBot="1" x14ac:dyDescent="0.3">
      <c r="A59" s="39" t="s">
        <v>59</v>
      </c>
      <c r="B59" s="40">
        <v>0</v>
      </c>
      <c r="C59" s="40">
        <v>0</v>
      </c>
      <c r="D59" s="41">
        <v>0</v>
      </c>
      <c r="E59" s="40">
        <v>0</v>
      </c>
      <c r="F59" s="42">
        <f>+F57+F55</f>
        <v>2794790885.5100002</v>
      </c>
      <c r="G59" s="43">
        <v>0</v>
      </c>
      <c r="H59" s="45"/>
      <c r="I59" s="46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</row>
    <row r="60" spans="1:92" s="32" customFormat="1" x14ac:dyDescent="0.25">
      <c r="A60" s="44"/>
      <c r="B60" s="6"/>
      <c r="C60" s="6"/>
      <c r="D60" s="6"/>
      <c r="E60" s="6"/>
      <c r="F60" s="6"/>
      <c r="G60" s="6"/>
      <c r="H60" s="46"/>
      <c r="I60" s="46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</row>
    <row r="61" spans="1:92" s="32" customFormat="1" x14ac:dyDescent="0.25">
      <c r="A61" s="49"/>
      <c r="B61" s="50"/>
      <c r="C61" s="51"/>
      <c r="D61" s="51"/>
      <c r="E61" s="50"/>
      <c r="F61" s="50"/>
      <c r="G61" s="50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</row>
    <row r="62" spans="1:92" s="32" customFormat="1" x14ac:dyDescent="0.25">
      <c r="A62" s="49"/>
      <c r="B62" s="50"/>
      <c r="C62" s="51"/>
      <c r="D62" s="51"/>
      <c r="E62" s="50"/>
      <c r="F62" s="50"/>
      <c r="G62" s="50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</row>
    <row r="63" spans="1:92" x14ac:dyDescent="0.25">
      <c r="A63" s="52"/>
      <c r="B63" s="53"/>
      <c r="C63" s="54"/>
      <c r="D63" s="54"/>
      <c r="E63" s="55"/>
      <c r="F63" s="54"/>
      <c r="G63" s="54"/>
      <c r="H63" s="54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</row>
    <row r="64" spans="1:92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x14ac:dyDescent="0.25">
      <c r="A65" s="56"/>
      <c r="B65" s="50"/>
      <c r="C65" s="50"/>
      <c r="D65" s="50"/>
      <c r="E65" s="50"/>
      <c r="F65" s="50"/>
      <c r="G65" s="50"/>
      <c r="H65" s="50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14.25" customHeight="1" x14ac:dyDescent="0.25">
      <c r="A66" s="51"/>
      <c r="B66" s="51"/>
      <c r="C66" s="51"/>
      <c r="D66" s="57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x14ac:dyDescent="0.25">
      <c r="A67" s="51"/>
      <c r="B67" s="50"/>
      <c r="C67" s="50"/>
      <c r="D67" s="57"/>
      <c r="E67" s="50"/>
      <c r="F67" s="50"/>
      <c r="G67" s="50"/>
      <c r="H67" s="50"/>
      <c r="I67" s="51"/>
      <c r="J67" s="51"/>
    </row>
    <row r="68" spans="1:31" ht="18.75" customHeight="1" x14ac:dyDescent="0.3">
      <c r="A68" s="51"/>
      <c r="B68" s="51"/>
      <c r="C68" s="57"/>
      <c r="D68" s="51"/>
      <c r="E68" s="58"/>
      <c r="F68" s="51"/>
      <c r="G68" s="51"/>
      <c r="H68" s="51"/>
      <c r="I68" s="59"/>
      <c r="J68" s="51"/>
    </row>
    <row r="69" spans="1:31" ht="15" customHeight="1" x14ac:dyDescent="0.25">
      <c r="A69" s="51"/>
      <c r="B69" s="51"/>
      <c r="C69" s="57"/>
      <c r="D69" s="51"/>
      <c r="E69" s="51"/>
      <c r="F69" s="51"/>
      <c r="G69" s="51"/>
      <c r="H69" s="51"/>
      <c r="I69" s="59"/>
      <c r="J69" s="51"/>
    </row>
    <row r="70" spans="1:31" ht="15" customHeight="1" x14ac:dyDescent="0.25">
      <c r="A70" s="51"/>
      <c r="B70" s="51"/>
      <c r="C70" s="51"/>
      <c r="D70" s="51"/>
      <c r="E70" s="51"/>
      <c r="F70" s="51"/>
      <c r="G70" s="51"/>
      <c r="H70" s="51"/>
      <c r="I70" s="59"/>
      <c r="J70" s="51"/>
    </row>
    <row r="71" spans="1:31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31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31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31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</row>
    <row r="75" spans="1:31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3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31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31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3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31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</row>
  </sheetData>
  <mergeCells count="7">
    <mergeCell ref="A4:G4"/>
    <mergeCell ref="A6:A8"/>
    <mergeCell ref="B6:B8"/>
    <mergeCell ref="C6:D7"/>
    <mergeCell ref="E6:E8"/>
    <mergeCell ref="F6:F8"/>
    <mergeCell ref="G6:G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TRIBUNAL </vt:lpstr>
      <vt:lpstr>'MENSUAL TRIBUNAL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2023-08-29T15:43:22Z</dcterms:created>
  <dcterms:modified xsi:type="dcterms:W3CDTF">2023-08-29T15:44:50Z</dcterms:modified>
</cp:coreProperties>
</file>