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uiz\Desktop\"/>
    </mc:Choice>
  </mc:AlternateContent>
  <xr:revisionPtr revIDLastSave="0" documentId="8_{186AC5B7-5D99-40FC-BD19-1D7F8D009227}" xr6:coauthVersionLast="47" xr6:coauthVersionMax="47" xr10:uidLastSave="{00000000-0000-0000-0000-000000000000}"/>
  <bookViews>
    <workbookView xWindow="-28920" yWindow="-120" windowWidth="29040" windowHeight="15840" xr2:uid="{084B443C-CA70-41C4-ABC4-73356589AAF7}"/>
  </bookViews>
  <sheets>
    <sheet name="ACUM " sheetId="1" r:id="rId1"/>
  </sheets>
  <definedNames>
    <definedName name="_xlnm.Print_Area" localSheetId="0">'ACUM '!$A$1:$G$123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E121" i="1"/>
  <c r="G120" i="1"/>
  <c r="E120" i="1"/>
  <c r="G119" i="1"/>
  <c r="E119" i="1"/>
  <c r="E118" i="1"/>
  <c r="G118" i="1" s="1"/>
  <c r="G117" i="1" s="1"/>
  <c r="F117" i="1"/>
  <c r="E117" i="1"/>
  <c r="D117" i="1"/>
  <c r="C117" i="1"/>
  <c r="B117" i="1"/>
  <c r="E114" i="1"/>
  <c r="G114" i="1" s="1"/>
  <c r="G113" i="1"/>
  <c r="E113" i="1"/>
  <c r="G112" i="1"/>
  <c r="E112" i="1"/>
  <c r="G111" i="1"/>
  <c r="G110" i="1" s="1"/>
  <c r="E111" i="1"/>
  <c r="F110" i="1"/>
  <c r="D110" i="1"/>
  <c r="C110" i="1"/>
  <c r="B110" i="1"/>
  <c r="G109" i="1"/>
  <c r="E109" i="1"/>
  <c r="G108" i="1"/>
  <c r="F108" i="1"/>
  <c r="E108" i="1"/>
  <c r="D108" i="1"/>
  <c r="C108" i="1"/>
  <c r="B108" i="1"/>
  <c r="E107" i="1"/>
  <c r="G107" i="1" s="1"/>
  <c r="E106" i="1"/>
  <c r="E105" i="1" s="1"/>
  <c r="F105" i="1"/>
  <c r="F104" i="1" s="1"/>
  <c r="D105" i="1"/>
  <c r="C105" i="1"/>
  <c r="B105" i="1"/>
  <c r="D104" i="1"/>
  <c r="C104" i="1"/>
  <c r="B104" i="1"/>
  <c r="G103" i="1"/>
  <c r="E103" i="1"/>
  <c r="G102" i="1"/>
  <c r="E102" i="1"/>
  <c r="G101" i="1"/>
  <c r="E101" i="1"/>
  <c r="G100" i="1"/>
  <c r="E100" i="1"/>
  <c r="E99" i="1"/>
  <c r="G99" i="1" s="1"/>
  <c r="G98" i="1" s="1"/>
  <c r="F98" i="1"/>
  <c r="F85" i="1" s="1"/>
  <c r="E98" i="1"/>
  <c r="E85" i="1" s="1"/>
  <c r="D98" i="1"/>
  <c r="C98" i="1"/>
  <c r="B98" i="1"/>
  <c r="G97" i="1"/>
  <c r="E97" i="1"/>
  <c r="G96" i="1"/>
  <c r="E96" i="1"/>
  <c r="E95" i="1"/>
  <c r="G95" i="1" s="1"/>
  <c r="E94" i="1"/>
  <c r="G94" i="1" s="1"/>
  <c r="G93" i="1"/>
  <c r="E93" i="1"/>
  <c r="G92" i="1"/>
  <c r="E92" i="1"/>
  <c r="G91" i="1"/>
  <c r="E91" i="1"/>
  <c r="G90" i="1"/>
  <c r="E90" i="1"/>
  <c r="E89" i="1"/>
  <c r="G89" i="1" s="1"/>
  <c r="E88" i="1"/>
  <c r="G88" i="1" s="1"/>
  <c r="G87" i="1"/>
  <c r="E87" i="1"/>
  <c r="G86" i="1"/>
  <c r="F86" i="1"/>
  <c r="E86" i="1"/>
  <c r="C86" i="1"/>
  <c r="B86" i="1"/>
  <c r="D85" i="1"/>
  <c r="C85" i="1"/>
  <c r="B85" i="1"/>
  <c r="E84" i="1"/>
  <c r="G84" i="1" s="1"/>
  <c r="F83" i="1"/>
  <c r="E83" i="1"/>
  <c r="G83" i="1" s="1"/>
  <c r="C83" i="1"/>
  <c r="E82" i="1"/>
  <c r="G82" i="1" s="1"/>
  <c r="E81" i="1"/>
  <c r="G81" i="1" s="1"/>
  <c r="E80" i="1"/>
  <c r="G80" i="1" s="1"/>
  <c r="E79" i="1"/>
  <c r="G79" i="1" s="1"/>
  <c r="E78" i="1"/>
  <c r="G78" i="1" s="1"/>
  <c r="G77" i="1"/>
  <c r="E77" i="1"/>
  <c r="E76" i="1"/>
  <c r="G76" i="1" s="1"/>
  <c r="E75" i="1"/>
  <c r="G75" i="1" s="1"/>
  <c r="E74" i="1"/>
  <c r="G74" i="1" s="1"/>
  <c r="E73" i="1"/>
  <c r="G73" i="1" s="1"/>
  <c r="E72" i="1"/>
  <c r="G72" i="1" s="1"/>
  <c r="G71" i="1"/>
  <c r="E71" i="1"/>
  <c r="E70" i="1"/>
  <c r="G70" i="1" s="1"/>
  <c r="E69" i="1"/>
  <c r="G69" i="1" s="1"/>
  <c r="E68" i="1"/>
  <c r="G68" i="1" s="1"/>
  <c r="E67" i="1"/>
  <c r="G67" i="1" s="1"/>
  <c r="E66" i="1"/>
  <c r="G66" i="1" s="1"/>
  <c r="G65" i="1"/>
  <c r="E65" i="1"/>
  <c r="E64" i="1"/>
  <c r="G64" i="1" s="1"/>
  <c r="E63" i="1"/>
  <c r="G63" i="1" s="1"/>
  <c r="E62" i="1"/>
  <c r="G62" i="1" s="1"/>
  <c r="E61" i="1"/>
  <c r="G61" i="1" s="1"/>
  <c r="E60" i="1"/>
  <c r="G60" i="1" s="1"/>
  <c r="G59" i="1"/>
  <c r="E59" i="1"/>
  <c r="E58" i="1"/>
  <c r="G58" i="1" s="1"/>
  <c r="E57" i="1"/>
  <c r="G57" i="1" s="1"/>
  <c r="E56" i="1"/>
  <c r="G56" i="1" s="1"/>
  <c r="E55" i="1"/>
  <c r="G55" i="1" s="1"/>
  <c r="E54" i="1"/>
  <c r="G54" i="1" s="1"/>
  <c r="G53" i="1"/>
  <c r="E53" i="1"/>
  <c r="E52" i="1"/>
  <c r="G52" i="1" s="1"/>
  <c r="E51" i="1"/>
  <c r="G51" i="1" s="1"/>
  <c r="E50" i="1"/>
  <c r="G50" i="1" s="1"/>
  <c r="E49" i="1"/>
  <c r="G49" i="1" s="1"/>
  <c r="E48" i="1"/>
  <c r="G48" i="1" s="1"/>
  <c r="G47" i="1"/>
  <c r="E47" i="1"/>
  <c r="E46" i="1"/>
  <c r="G46" i="1" s="1"/>
  <c r="E45" i="1"/>
  <c r="G45" i="1" s="1"/>
  <c r="E44" i="1"/>
  <c r="G44" i="1" s="1"/>
  <c r="E43" i="1"/>
  <c r="G43" i="1" s="1"/>
  <c r="E42" i="1"/>
  <c r="G42" i="1" s="1"/>
  <c r="G41" i="1"/>
  <c r="E41" i="1"/>
  <c r="E40" i="1"/>
  <c r="G40" i="1" s="1"/>
  <c r="E39" i="1"/>
  <c r="G39" i="1" s="1"/>
  <c r="E38" i="1"/>
  <c r="E37" i="1" s="1"/>
  <c r="F37" i="1"/>
  <c r="D37" i="1"/>
  <c r="C37" i="1"/>
  <c r="B37" i="1"/>
  <c r="E36" i="1"/>
  <c r="G36" i="1" s="1"/>
  <c r="E35" i="1"/>
  <c r="G35" i="1" s="1"/>
  <c r="E34" i="1"/>
  <c r="G34" i="1" s="1"/>
  <c r="E33" i="1"/>
  <c r="G33" i="1" s="1"/>
  <c r="E32" i="1"/>
  <c r="G32" i="1" s="1"/>
  <c r="G31" i="1"/>
  <c r="E31" i="1"/>
  <c r="E30" i="1"/>
  <c r="G30" i="1" s="1"/>
  <c r="E29" i="1"/>
  <c r="G29" i="1" s="1"/>
  <c r="E28" i="1"/>
  <c r="G28" i="1" s="1"/>
  <c r="E27" i="1"/>
  <c r="G27" i="1" s="1"/>
  <c r="E26" i="1"/>
  <c r="G26" i="1" s="1"/>
  <c r="G25" i="1"/>
  <c r="E25" i="1"/>
  <c r="E24" i="1"/>
  <c r="G24" i="1" s="1"/>
  <c r="E23" i="1"/>
  <c r="G23" i="1" s="1"/>
  <c r="E22" i="1"/>
  <c r="G22" i="1" s="1"/>
  <c r="E21" i="1"/>
  <c r="G21" i="1" s="1"/>
  <c r="E20" i="1"/>
  <c r="G20" i="1" s="1"/>
  <c r="G19" i="1"/>
  <c r="E19" i="1"/>
  <c r="E18" i="1"/>
  <c r="G18" i="1" s="1"/>
  <c r="E17" i="1"/>
  <c r="G17" i="1" s="1"/>
  <c r="E16" i="1"/>
  <c r="E11" i="1" s="1"/>
  <c r="E15" i="1"/>
  <c r="G15" i="1" s="1"/>
  <c r="E14" i="1"/>
  <c r="G14" i="1" s="1"/>
  <c r="G13" i="1"/>
  <c r="E13" i="1"/>
  <c r="E12" i="1"/>
  <c r="G12" i="1" s="1"/>
  <c r="F11" i="1"/>
  <c r="F10" i="1" s="1"/>
  <c r="D11" i="1"/>
  <c r="D10" i="1" s="1"/>
  <c r="D9" i="1" s="1"/>
  <c r="C11" i="1"/>
  <c r="C10" i="1" s="1"/>
  <c r="C9" i="1" s="1"/>
  <c r="B11" i="1"/>
  <c r="B10" i="1" s="1"/>
  <c r="B9" i="1" s="1"/>
  <c r="G11" i="1" l="1"/>
  <c r="G10" i="1" s="1"/>
  <c r="G85" i="1"/>
  <c r="B115" i="1"/>
  <c r="B122" i="1" s="1"/>
  <c r="C115" i="1"/>
  <c r="C122" i="1" s="1"/>
  <c r="G105" i="1"/>
  <c r="G104" i="1" s="1"/>
  <c r="E104" i="1"/>
  <c r="D115" i="1"/>
  <c r="D122" i="1" s="1"/>
  <c r="E10" i="1"/>
  <c r="F9" i="1"/>
  <c r="F115" i="1" s="1"/>
  <c r="F122" i="1" s="1"/>
  <c r="E110" i="1"/>
  <c r="G16" i="1"/>
  <c r="G38" i="1"/>
  <c r="G37" i="1" s="1"/>
  <c r="G106" i="1"/>
  <c r="G9" i="1" l="1"/>
  <c r="G115" i="1" s="1"/>
  <c r="G122" i="1" s="1"/>
  <c r="E9" i="1"/>
  <c r="E115" i="1" s="1"/>
  <c r="E122" i="1" s="1"/>
</calcChain>
</file>

<file path=xl/sharedStrings.xml><?xml version="1.0" encoding="utf-8"?>
<sst xmlns="http://schemas.openxmlformats.org/spreadsheetml/2006/main" count="122" uniqueCount="122">
  <si>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</si>
  <si>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</si>
  <si>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</si>
  <si>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</si>
  <si>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</si>
  <si>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</si>
  <si>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</si>
  <si>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</si>
  <si>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</si>
  <si>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</si>
  <si>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</si>
  <si>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</si>
  <si>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</si>
  <si>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</si>
  <si>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</si>
  <si>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</si>
  <si>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</si>
  <si>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</si>
  <si>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</si>
  <si>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</si>
  <si>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</si>
  <si>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</si>
  <si>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</si>
  <si>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</si>
  <si>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</si>
  <si>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</si>
  <si>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</si>
  <si>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</si>
  <si>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</si>
  <si>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</si>
  <si>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</si>
  <si>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</si>
  <si>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</si>
  <si>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</si>
  <si>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</si>
  <si>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</si>
  <si>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</si>
  <si>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</si>
  <si>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</si>
  <si>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</si>
  <si>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</si>
  <si>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</si>
  <si>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</si>
  <si>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</si>
  <si>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1.3.3.02.05.31 - INT PREST PROG MUN MICROCR DA PRA JUAN          </t>
  </si>
  <si>
    <t xml:space="preserve">1.3.3.02.05.33 - INT PREST PROG MUN MICROCR COBO SANCHEZ         </t>
  </si>
  <si>
    <t xml:space="preserve">1.3.3.02.05.34 - INT PREST PROG MUN MICROCR RODRIGUEZ            </t>
  </si>
  <si>
    <t xml:space="preserve">1.3.3.02.05.37 - INT PREST PROG MUN MICROCR ALBERDI              </t>
  </si>
  <si>
    <t xml:space="preserve">1.3.3.02.05.38 - INT PREST PROG MUN MICROCR AGUILERA ADRI        </t>
  </si>
  <si>
    <t xml:space="preserve">1.3.3.02.05.39 - INT PREST PROG MUN MICROCR YAÑEZ ANALIA         </t>
  </si>
  <si>
    <t xml:space="preserve">1.3.3.02.05.40 - INT PREST PROG MUN MICROCR VILLEGAS MART        </t>
  </si>
  <si>
    <t xml:space="preserve">1.3.3.02.05.42 - INT PREST PROG MUN MICROCR CASTRO MILTON        </t>
  </si>
  <si>
    <t xml:space="preserve">1.3.3.02.05.44 - INT PREST PROG MUN MICROCR OLMEDO MARIA         </t>
  </si>
  <si>
    <t xml:space="preserve">1.3.3.02.05.46 - INT PREST PROG MUN MICROCR ROJAS REBECA         </t>
  </si>
  <si>
    <t xml:space="preserve">1.3.3.02.05.49 - INT PREST PROG MUN MICROCR GUZMAN PABLO         </t>
  </si>
  <si>
    <t xml:space="preserve">1.3.3.02.05.50 - INT PREST PROG MUN MICROCR LARA LUCIA           </t>
  </si>
  <si>
    <t xml:space="preserve">1.3.3.02.05.51 - INT PREST PROG MUN MICROCR ALBERTINI TER        </t>
  </si>
  <si>
    <t xml:space="preserve">1.3.3.02.05.53 - INT PREST PROG MUN MICROCR GARCIA MIRAND        </t>
  </si>
  <si>
    <t xml:space="preserve">1.3.3.02.05.55 - INT PREST PROG MUN MICROCR OCHOA SANDRA         </t>
  </si>
  <si>
    <t xml:space="preserve">1.3.3.02.05.57 - INT PREST PROG MUN MICROCR PEREZ MARTINE        </t>
  </si>
  <si>
    <t xml:space="preserve">1.3.3.02.05.59 - INT PREST PROG MUN MICROCR AGUAZA MARIA         </t>
  </si>
  <si>
    <t xml:space="preserve">1.3.3.02.05.63 - INT PREST PROG MUN MICROCR CARRASCO ALBE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</si>
  <si>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</si>
  <si>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</si>
  <si>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</si>
  <si>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</si>
  <si>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</si>
  <si>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</si>
  <si>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</si>
  <si>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</si>
  <si>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</si>
  <si>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1.3.3.11.01 - INGRESOS OPERATIVOS I.P.V.   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</si>
  <si>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</si>
  <si>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</si>
  <si>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</si>
  <si>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</si>
  <si>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</si>
  <si>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</si>
  <si>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</si>
  <si>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</si>
  <si>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</si>
  <si>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</si>
  <si>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</si>
  <si>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  -  DE OTRA JURISDICCION</t>
  </si>
  <si>
    <t xml:space="preserve">1.4.1.04 - GRUPO DE FUNDACIONES DE EMPRESAS EDUTEC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</si>
  <si>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</si>
  <si>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</si>
  <si>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</si>
  <si>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</si>
  <si>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</si>
  <si>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</si>
  <si>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</si>
  <si>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</si>
  <si>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</si>
  <si>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</si>
  <si>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</si>
  <si>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</si>
  <si>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</si>
  <si>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</si>
  <si>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</si>
  <si>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1.1.3.01.02.000 - FONDOS PARA DESARROLLO CULTURAL                </t>
  </si>
  <si>
    <t xml:space="preserve">1.1.3.01.04.005 - CONECTAR LAB (EX INFINITO POR DESCUBRIR)       </t>
  </si>
  <si>
    <t xml:space="preserve">1.1.3.01.05.000 - FONDOS PARA EL DESARROLLO DEPORTIVO            </t>
  </si>
  <si>
    <t xml:space="preserve">1.1.3.01.05.001 - FONDO DEPORTE COMUNITARIO            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</si>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</sst>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0" fontId="7" fillId="0" borderId="0" xfId="1"/>
    <xf numFmtId="4" fontId="0" fillId="0" borderId="7" xfId="0" applyNumberFormat="1" applyBorder="1"/>
    <xf numFmtId="0" fontId="9" fillId="0" borderId="0" xfId="1" applyFont="1"/>
    <xf numFmtId="2" fontId="9" fillId="0" borderId="0" xfId="1" applyNumberFormat="1" applyFont="1"/>
    <xf numFmtId="0" fontId="8" fillId="0" borderId="4" xfId="1" applyFont="1" applyBorder="1" applyAlignment="1">
      <alignment wrapText="1"/>
    </xf>
    <xf numFmtId="4" fontId="10" fillId="0" borderId="0" xfId="0" applyNumberFormat="1" applyFont="1" applyAlignment="1">
      <alignment vertical="center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0" fillId="2" borderId="0" xfId="0" applyFill="1"/>
    <xf numFmtId="0" fontId="10" fillId="0" borderId="4" xfId="0" applyFont="1" applyBorder="1" applyAlignment="1">
      <alignment vertical="center"/>
    </xf>
    <xf numFmtId="4" fontId="12" fillId="0" borderId="5" xfId="0" applyNumberFormat="1" applyFont="1" applyBorder="1"/>
    <xf numFmtId="4" fontId="10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2" borderId="10" xfId="0" applyNumberFormat="1" applyFont="1" applyFill="1" applyBorder="1"/>
    <xf numFmtId="0" fontId="10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Normal 2" xfId="1" xr:uid="{1FB4D8A3-85CF-4423-9925-E38BBE642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57150</xdr:rowOff>
    </xdr:from>
    <xdr:ext cx="1304657" cy="377985"/>
    <xdr:pic>
      <xdr:nvPicPr>
        <xdr:cNvPr id="2" name="1 Imagen">
          <a:extLst>
            <a:ext uri="{FF2B5EF4-FFF2-40B4-BE49-F238E27FC236}">
              <a16:creationId xmlns:a16="http://schemas.microsoft.com/office/drawing/2014/main" id="{ABD044AC-7F33-436C-88BA-026B0F690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40400-906E-4C97-8C9B-60396BC175D3}">
  <sheetPr>
    <pageSetUpPr fitToPage="1"/>
  </sheetPr>
  <dimension ref="A1:Q129"/>
  <sheetViews>
    <sheetView tabSelected="1" topLeftCell="A101" workbookViewId="0">
      <selection activeCell="H119" sqref="H8:H119"/>
    </sheetView>
  </sheetViews>
  <sheetFormatPr baseColWidth="10" defaultRowHeight="15" x14ac:dyDescent="0.25"/>
  <cols>
    <col min="1" max="1" width="54.5703125" customWidth="1"/>
    <col min="2" max="2" width="22.42578125" customWidth="1"/>
    <col min="3" max="3" width="18.140625" customWidth="1"/>
    <col min="4" max="4" width="16.57031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1" x14ac:dyDescent="0.25">
      <c r="F1" s="1"/>
    </row>
    <row r="2" spans="1:11" x14ac:dyDescent="0.25">
      <c r="G2" s="2">
        <v>2023</v>
      </c>
      <c r="H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x14ac:dyDescent="0.25">
      <c r="A4" s="3" t="s">
        <v>0</v>
      </c>
      <c r="B4" s="3"/>
      <c r="C4" s="3"/>
      <c r="D4" s="3"/>
      <c r="E4" s="3"/>
      <c r="F4" s="3"/>
      <c r="G4" s="3"/>
      <c r="H4" s="4"/>
    </row>
    <row r="5" spans="1:11" ht="15.75" thickBot="1" x14ac:dyDescent="0.3">
      <c r="A5" s="2"/>
      <c r="C5" s="5"/>
      <c r="D5" s="5"/>
      <c r="E5" s="5"/>
      <c r="F5" s="6"/>
    </row>
    <row r="6" spans="1:11" x14ac:dyDescent="0.25">
      <c r="A6" s="7" t="s">
        <v>1</v>
      </c>
      <c r="B6" s="8" t="s">
        <v>2</v>
      </c>
      <c r="C6" s="8" t="s">
        <v>3</v>
      </c>
      <c r="D6" s="8"/>
      <c r="E6" s="8" t="s">
        <v>4</v>
      </c>
      <c r="F6" s="9" t="s">
        <v>5</v>
      </c>
      <c r="G6" s="10" t="s">
        <v>6</v>
      </c>
      <c r="H6" s="11"/>
      <c r="I6" s="12"/>
    </row>
    <row r="7" spans="1:11" x14ac:dyDescent="0.25">
      <c r="A7" s="13"/>
      <c r="B7" s="14"/>
      <c r="C7" s="14"/>
      <c r="D7" s="14"/>
      <c r="E7" s="14"/>
      <c r="F7" s="15"/>
      <c r="G7" s="16"/>
      <c r="H7" s="11"/>
      <c r="I7" s="12"/>
    </row>
    <row r="8" spans="1:11" x14ac:dyDescent="0.25">
      <c r="A8" s="13"/>
      <c r="B8" s="14"/>
      <c r="C8" s="17" t="s">
        <v>7</v>
      </c>
      <c r="D8" s="17" t="s">
        <v>8</v>
      </c>
      <c r="E8" s="14"/>
      <c r="F8" s="15"/>
      <c r="G8" s="16"/>
      <c r="H8" s="11"/>
    </row>
    <row r="9" spans="1:11" ht="15" customHeight="1" x14ac:dyDescent="0.25">
      <c r="A9" s="18" t="s">
        <v>9</v>
      </c>
      <c r="B9" s="19">
        <f>+B10+B85+B104</f>
        <v>13307683000</v>
      </c>
      <c r="C9" s="19">
        <f>+C10+C85+C104+C83</f>
        <v>6742482905.1100006</v>
      </c>
      <c r="D9" s="19">
        <f>+D10+D85+D104</f>
        <v>0</v>
      </c>
      <c r="E9" s="19">
        <f>+E10+E85+E104+E83</f>
        <v>20050165905.110001</v>
      </c>
      <c r="F9" s="19">
        <f>+F10+F85+F104+F83</f>
        <v>14932482175.769999</v>
      </c>
      <c r="G9" s="20">
        <f>+G10+G85+G104</f>
        <v>5117683729.340003</v>
      </c>
      <c r="H9" s="6"/>
      <c r="J9" s="6"/>
      <c r="K9" s="21"/>
    </row>
    <row r="10" spans="1:11" x14ac:dyDescent="0.25">
      <c r="A10" s="22" t="s">
        <v>10</v>
      </c>
      <c r="B10" s="23">
        <f t="shared" ref="B10:G10" si="0">+B11+B37</f>
        <v>3360383000</v>
      </c>
      <c r="C10" s="23">
        <f t="shared" si="0"/>
        <v>3054082424.2199998</v>
      </c>
      <c r="D10" s="23">
        <f t="shared" si="0"/>
        <v>0</v>
      </c>
      <c r="E10" s="23">
        <f t="shared" si="0"/>
        <v>6414465424.2200003</v>
      </c>
      <c r="F10" s="23">
        <f t="shared" si="0"/>
        <v>5726926700.0500002</v>
      </c>
      <c r="G10" s="24">
        <f t="shared" si="0"/>
        <v>687538724.1700002</v>
      </c>
      <c r="H10" s="6"/>
      <c r="I10" s="5"/>
      <c r="J10" s="6"/>
    </row>
    <row r="11" spans="1:11" x14ac:dyDescent="0.25">
      <c r="A11" s="25" t="s">
        <v>11</v>
      </c>
      <c r="B11" s="26">
        <f>SUM(B12:B36)</f>
        <v>1929326000</v>
      </c>
      <c r="C11" s="26">
        <f>SUM(C12:C36)</f>
        <v>15312766.660000002</v>
      </c>
      <c r="D11" s="26">
        <f t="shared" ref="D11:G11" si="1">SUM(D12:D36)</f>
        <v>0</v>
      </c>
      <c r="E11" s="26">
        <f>SUM(E12:E36)</f>
        <v>1944638766.6600001</v>
      </c>
      <c r="F11" s="26">
        <f>SUM(F12:F36)</f>
        <v>1511807927.2400012</v>
      </c>
      <c r="G11" s="27">
        <f t="shared" si="1"/>
        <v>432830839.41999924</v>
      </c>
      <c r="H11" s="5"/>
    </row>
    <row r="12" spans="1:11" x14ac:dyDescent="0.25">
      <c r="A12" s="28" t="s">
        <v>12</v>
      </c>
      <c r="B12" s="29">
        <v>646500000</v>
      </c>
      <c r="C12" s="29">
        <v>0</v>
      </c>
      <c r="D12" s="29">
        <v>0</v>
      </c>
      <c r="E12" s="29">
        <f t="shared" ref="E12:E25" si="2">+B12+C12+D12</f>
        <v>646500000</v>
      </c>
      <c r="F12" s="29">
        <v>477000036.98000014</v>
      </c>
      <c r="G12" s="30">
        <f t="shared" ref="G12:G36" si="3">+E12-F12</f>
        <v>169499963.01999986</v>
      </c>
      <c r="H12" s="31"/>
      <c r="I12" s="31"/>
      <c r="J12" s="31"/>
    </row>
    <row r="13" spans="1:11" x14ac:dyDescent="0.25">
      <c r="A13" s="28" t="s">
        <v>13</v>
      </c>
      <c r="B13" s="29">
        <v>160400000</v>
      </c>
      <c r="C13" s="29">
        <v>0</v>
      </c>
      <c r="D13" s="29">
        <v>0</v>
      </c>
      <c r="E13" s="29">
        <f t="shared" si="2"/>
        <v>160400000</v>
      </c>
      <c r="F13" s="29">
        <v>109419645.22000025</v>
      </c>
      <c r="G13" s="30">
        <f t="shared" si="3"/>
        <v>50980354.779999748</v>
      </c>
      <c r="H13" s="5"/>
    </row>
    <row r="14" spans="1:11" x14ac:dyDescent="0.25">
      <c r="A14" s="28" t="s">
        <v>14</v>
      </c>
      <c r="B14" s="29">
        <v>96700000</v>
      </c>
      <c r="C14" s="29">
        <v>0</v>
      </c>
      <c r="D14" s="29">
        <v>0</v>
      </c>
      <c r="E14" s="29">
        <f t="shared" si="2"/>
        <v>96700000</v>
      </c>
      <c r="F14" s="29">
        <v>72787094.220000088</v>
      </c>
      <c r="G14" s="30">
        <f t="shared" si="3"/>
        <v>23912905.779999912</v>
      </c>
      <c r="H14" s="5"/>
    </row>
    <row r="15" spans="1:11" x14ac:dyDescent="0.25">
      <c r="A15" s="28" t="s">
        <v>15</v>
      </c>
      <c r="B15" s="29">
        <v>375000</v>
      </c>
      <c r="C15" s="29">
        <v>0</v>
      </c>
      <c r="D15" s="29">
        <v>0</v>
      </c>
      <c r="E15" s="29">
        <f t="shared" si="2"/>
        <v>375000</v>
      </c>
      <c r="F15" s="29">
        <v>293720.28999999992</v>
      </c>
      <c r="G15" s="30">
        <f t="shared" si="3"/>
        <v>81279.710000000079</v>
      </c>
      <c r="H15" s="5"/>
    </row>
    <row r="16" spans="1:11" x14ac:dyDescent="0.25">
      <c r="A16" s="28" t="s">
        <v>16</v>
      </c>
      <c r="B16" s="29">
        <v>12000</v>
      </c>
      <c r="C16" s="29">
        <v>0</v>
      </c>
      <c r="D16" s="29">
        <v>0</v>
      </c>
      <c r="E16" s="29">
        <f t="shared" si="2"/>
        <v>12000</v>
      </c>
      <c r="F16" s="29">
        <v>-3499.98</v>
      </c>
      <c r="G16" s="30">
        <f t="shared" si="3"/>
        <v>15499.98</v>
      </c>
      <c r="H16" s="5"/>
    </row>
    <row r="17" spans="1:8" x14ac:dyDescent="0.25">
      <c r="A17" s="28" t="s">
        <v>17</v>
      </c>
      <c r="B17" s="29">
        <v>524000</v>
      </c>
      <c r="C17" s="29">
        <v>0</v>
      </c>
      <c r="D17" s="29">
        <v>0</v>
      </c>
      <c r="E17" s="29">
        <f t="shared" si="2"/>
        <v>524000</v>
      </c>
      <c r="F17" s="29">
        <v>439655.07000000024</v>
      </c>
      <c r="G17" s="30">
        <f t="shared" si="3"/>
        <v>84344.92999999976</v>
      </c>
      <c r="H17" s="5"/>
    </row>
    <row r="18" spans="1:8" x14ac:dyDescent="0.25">
      <c r="A18" s="28" t="s">
        <v>18</v>
      </c>
      <c r="B18" s="29">
        <v>241000</v>
      </c>
      <c r="C18" s="29">
        <v>0</v>
      </c>
      <c r="D18" s="29">
        <v>0</v>
      </c>
      <c r="E18" s="29">
        <f t="shared" si="2"/>
        <v>241000</v>
      </c>
      <c r="F18" s="29">
        <v>89207.98000000004</v>
      </c>
      <c r="G18" s="30">
        <f t="shared" si="3"/>
        <v>151792.01999999996</v>
      </c>
      <c r="H18" s="5"/>
    </row>
    <row r="19" spans="1:8" x14ac:dyDescent="0.25">
      <c r="A19" s="28" t="s">
        <v>19</v>
      </c>
      <c r="B19" s="29">
        <v>531000000</v>
      </c>
      <c r="C19" s="29">
        <v>0</v>
      </c>
      <c r="D19" s="29">
        <v>0</v>
      </c>
      <c r="E19" s="29">
        <f t="shared" si="2"/>
        <v>531000000</v>
      </c>
      <c r="F19" s="29">
        <v>443545372.14000028</v>
      </c>
      <c r="G19" s="30">
        <f t="shared" si="3"/>
        <v>87454627.859999716</v>
      </c>
      <c r="H19" s="5"/>
    </row>
    <row r="20" spans="1:8" x14ac:dyDescent="0.25">
      <c r="A20" s="28" t="s">
        <v>20</v>
      </c>
      <c r="B20" s="29">
        <v>149200000</v>
      </c>
      <c r="C20" s="29">
        <v>0</v>
      </c>
      <c r="D20" s="29">
        <v>0</v>
      </c>
      <c r="E20" s="29">
        <f t="shared" si="2"/>
        <v>149200000</v>
      </c>
      <c r="F20" s="29">
        <v>100522424.40999994</v>
      </c>
      <c r="G20" s="30">
        <f t="shared" si="3"/>
        <v>48677575.590000063</v>
      </c>
      <c r="H20" s="5"/>
    </row>
    <row r="21" spans="1:8" x14ac:dyDescent="0.25">
      <c r="A21" s="28" t="s">
        <v>21</v>
      </c>
      <c r="B21" s="29">
        <v>19300000</v>
      </c>
      <c r="C21" s="29">
        <v>0</v>
      </c>
      <c r="D21" s="29">
        <v>0</v>
      </c>
      <c r="E21" s="29">
        <f t="shared" si="2"/>
        <v>19300000</v>
      </c>
      <c r="F21" s="29">
        <v>17342833.940000005</v>
      </c>
      <c r="G21" s="30">
        <f t="shared" si="3"/>
        <v>1957166.0599999949</v>
      </c>
      <c r="H21" s="5"/>
    </row>
    <row r="22" spans="1:8" x14ac:dyDescent="0.25">
      <c r="A22" s="28" t="s">
        <v>22</v>
      </c>
      <c r="B22" s="29">
        <v>5547000</v>
      </c>
      <c r="C22" s="29">
        <v>0</v>
      </c>
      <c r="D22" s="29">
        <v>0</v>
      </c>
      <c r="E22" s="29">
        <f t="shared" si="2"/>
        <v>5547000</v>
      </c>
      <c r="F22" s="29">
        <v>3357446.5499999947</v>
      </c>
      <c r="G22" s="30">
        <f t="shared" si="3"/>
        <v>2189553.4500000053</v>
      </c>
      <c r="H22" s="5"/>
    </row>
    <row r="23" spans="1:8" x14ac:dyDescent="0.25">
      <c r="A23" s="28" t="s">
        <v>23</v>
      </c>
      <c r="B23" s="29">
        <v>19453000</v>
      </c>
      <c r="C23" s="29">
        <v>0</v>
      </c>
      <c r="D23" s="29">
        <v>0</v>
      </c>
      <c r="E23" s="29">
        <f t="shared" si="2"/>
        <v>19453000</v>
      </c>
      <c r="F23" s="29">
        <v>15217225.129999999</v>
      </c>
      <c r="G23" s="30">
        <f t="shared" si="3"/>
        <v>4235774.870000001</v>
      </c>
      <c r="H23" s="5"/>
    </row>
    <row r="24" spans="1:8" x14ac:dyDescent="0.25">
      <c r="A24" s="28" t="s">
        <v>24</v>
      </c>
      <c r="B24" s="29">
        <v>72000</v>
      </c>
      <c r="C24" s="29">
        <v>0</v>
      </c>
      <c r="D24" s="29">
        <v>0</v>
      </c>
      <c r="E24" s="29">
        <f t="shared" si="2"/>
        <v>72000</v>
      </c>
      <c r="F24" s="29">
        <v>0</v>
      </c>
      <c r="G24" s="30">
        <f t="shared" si="3"/>
        <v>72000</v>
      </c>
      <c r="H24" s="5"/>
    </row>
    <row r="25" spans="1:8" x14ac:dyDescent="0.25">
      <c r="A25" s="28" t="s">
        <v>25</v>
      </c>
      <c r="B25" s="29">
        <v>109700000</v>
      </c>
      <c r="C25" s="29">
        <v>0</v>
      </c>
      <c r="D25" s="29">
        <v>0</v>
      </c>
      <c r="E25" s="29">
        <f t="shared" si="2"/>
        <v>109700000</v>
      </c>
      <c r="F25" s="29">
        <v>104401581.48999996</v>
      </c>
      <c r="G25" s="30">
        <f t="shared" si="3"/>
        <v>5298418.5100000352</v>
      </c>
      <c r="H25" s="5"/>
    </row>
    <row r="26" spans="1:8" x14ac:dyDescent="0.25">
      <c r="A26" s="28" t="s">
        <v>26</v>
      </c>
      <c r="B26" s="29">
        <v>51180000</v>
      </c>
      <c r="C26" s="32">
        <v>0</v>
      </c>
      <c r="D26" s="29">
        <v>0</v>
      </c>
      <c r="E26" s="29">
        <f>+B26+C27+D26</f>
        <v>58351245.289999999</v>
      </c>
      <c r="F26" s="29">
        <v>48888609.170000002</v>
      </c>
      <c r="G26" s="30">
        <f t="shared" si="3"/>
        <v>9462636.1199999973</v>
      </c>
      <c r="H26" s="5"/>
    </row>
    <row r="27" spans="1:8" x14ac:dyDescent="0.25">
      <c r="A27" s="28" t="s">
        <v>27</v>
      </c>
      <c r="B27" s="29">
        <v>1000000</v>
      </c>
      <c r="C27" s="29">
        <v>7171245.29</v>
      </c>
      <c r="D27" s="29">
        <v>0</v>
      </c>
      <c r="E27" s="29">
        <f>+B27+C28+D27</f>
        <v>1000000</v>
      </c>
      <c r="F27" s="29">
        <v>8946560.0600000024</v>
      </c>
      <c r="G27" s="30">
        <f t="shared" si="3"/>
        <v>-7946560.0600000024</v>
      </c>
      <c r="H27" s="5"/>
    </row>
    <row r="28" spans="1:8" x14ac:dyDescent="0.25">
      <c r="A28" s="28" t="s">
        <v>28</v>
      </c>
      <c r="B28" s="29">
        <v>5480000</v>
      </c>
      <c r="C28" s="29">
        <v>0</v>
      </c>
      <c r="D28" s="29">
        <v>0</v>
      </c>
      <c r="E28" s="29">
        <f t="shared" ref="E28:E36" si="4">+B28+C28+D28</f>
        <v>5480000</v>
      </c>
      <c r="F28" s="29">
        <v>3150354.16</v>
      </c>
      <c r="G28" s="30">
        <f t="shared" si="3"/>
        <v>2329645.84</v>
      </c>
      <c r="H28" s="5"/>
    </row>
    <row r="29" spans="1:8" x14ac:dyDescent="0.25">
      <c r="A29" s="28" t="s">
        <v>29</v>
      </c>
      <c r="B29" s="29">
        <v>0</v>
      </c>
      <c r="C29" s="29">
        <v>0</v>
      </c>
      <c r="D29" s="29">
        <v>0</v>
      </c>
      <c r="E29" s="29">
        <f t="shared" si="4"/>
        <v>0</v>
      </c>
      <c r="F29" s="29">
        <v>-910</v>
      </c>
      <c r="G29" s="30">
        <f t="shared" si="3"/>
        <v>910</v>
      </c>
      <c r="H29" s="5"/>
    </row>
    <row r="30" spans="1:8" x14ac:dyDescent="0.25">
      <c r="A30" s="28" t="s">
        <v>30</v>
      </c>
      <c r="B30" s="29">
        <v>64200000</v>
      </c>
      <c r="C30" s="29">
        <v>0</v>
      </c>
      <c r="D30" s="29">
        <v>0</v>
      </c>
      <c r="E30" s="29">
        <f t="shared" si="4"/>
        <v>64200000</v>
      </c>
      <c r="F30" s="29">
        <v>34850854.610000014</v>
      </c>
      <c r="G30" s="30">
        <f t="shared" si="3"/>
        <v>29349145.389999986</v>
      </c>
      <c r="H30" s="5"/>
    </row>
    <row r="31" spans="1:8" x14ac:dyDescent="0.25">
      <c r="A31" s="28" t="s">
        <v>31</v>
      </c>
      <c r="B31" s="29">
        <v>1742000</v>
      </c>
      <c r="C31" s="29">
        <v>0</v>
      </c>
      <c r="D31" s="29">
        <v>0</v>
      </c>
      <c r="E31" s="29">
        <f t="shared" si="4"/>
        <v>1742000</v>
      </c>
      <c r="F31" s="29">
        <v>0</v>
      </c>
      <c r="G31" s="30">
        <f t="shared" si="3"/>
        <v>1742000</v>
      </c>
      <c r="H31" s="5"/>
    </row>
    <row r="32" spans="1:8" x14ac:dyDescent="0.25">
      <c r="A32" s="28" t="s">
        <v>32</v>
      </c>
      <c r="B32" s="29">
        <v>12000000</v>
      </c>
      <c r="C32" s="29">
        <v>5965670.4000000004</v>
      </c>
      <c r="D32" s="29">
        <v>0</v>
      </c>
      <c r="E32" s="29">
        <f t="shared" si="4"/>
        <v>17965670.399999999</v>
      </c>
      <c r="F32" s="29">
        <v>17965670.399999999</v>
      </c>
      <c r="G32" s="30">
        <f t="shared" si="3"/>
        <v>0</v>
      </c>
      <c r="H32" s="5"/>
    </row>
    <row r="33" spans="1:9" x14ac:dyDescent="0.25">
      <c r="A33" s="28" t="s">
        <v>33</v>
      </c>
      <c r="B33" s="29">
        <v>47300000</v>
      </c>
      <c r="C33" s="29">
        <v>0</v>
      </c>
      <c r="D33" s="29">
        <v>0</v>
      </c>
      <c r="E33" s="29">
        <f t="shared" si="4"/>
        <v>47300000</v>
      </c>
      <c r="F33" s="29">
        <v>42099502.43</v>
      </c>
      <c r="G33" s="30">
        <f t="shared" si="3"/>
        <v>5200497.57</v>
      </c>
      <c r="H33" s="5"/>
    </row>
    <row r="34" spans="1:9" x14ac:dyDescent="0.25">
      <c r="A34" s="28" t="s">
        <v>34</v>
      </c>
      <c r="B34" s="29">
        <v>7400000</v>
      </c>
      <c r="C34" s="29">
        <v>962000</v>
      </c>
      <c r="D34" s="29">
        <v>0</v>
      </c>
      <c r="E34" s="29">
        <f t="shared" si="4"/>
        <v>8362000</v>
      </c>
      <c r="F34" s="29">
        <v>10164960</v>
      </c>
      <c r="G34" s="30">
        <f t="shared" si="3"/>
        <v>-1802960</v>
      </c>
      <c r="H34" s="5"/>
    </row>
    <row r="35" spans="1:9" x14ac:dyDescent="0.25">
      <c r="A35" s="28" t="s">
        <v>35</v>
      </c>
      <c r="B35" s="29">
        <v>0</v>
      </c>
      <c r="C35" s="29">
        <v>96718.97</v>
      </c>
      <c r="D35" s="29">
        <v>0</v>
      </c>
      <c r="E35" s="29">
        <f t="shared" si="4"/>
        <v>96718.97</v>
      </c>
      <c r="F35" s="29">
        <v>112143.97</v>
      </c>
      <c r="G35" s="30">
        <f t="shared" si="3"/>
        <v>-15425</v>
      </c>
      <c r="H35" s="5"/>
    </row>
    <row r="36" spans="1:9" x14ac:dyDescent="0.25">
      <c r="A36" s="28" t="s">
        <v>36</v>
      </c>
      <c r="B36" s="29">
        <v>0</v>
      </c>
      <c r="C36" s="29">
        <v>1117132</v>
      </c>
      <c r="D36" s="29">
        <v>0</v>
      </c>
      <c r="E36" s="29">
        <f t="shared" si="4"/>
        <v>1117132</v>
      </c>
      <c r="F36" s="29">
        <v>1217439</v>
      </c>
      <c r="G36" s="30">
        <f t="shared" si="3"/>
        <v>-100307</v>
      </c>
      <c r="H36" s="5"/>
    </row>
    <row r="37" spans="1:9" x14ac:dyDescent="0.25">
      <c r="A37" s="25" t="s">
        <v>37</v>
      </c>
      <c r="B37" s="23">
        <f>SUM(B38:B82)</f>
        <v>1431057000</v>
      </c>
      <c r="C37" s="23">
        <f>SUM(C38:C82)</f>
        <v>3038769657.5599999</v>
      </c>
      <c r="D37" s="23">
        <f>SUM(D38:D64)</f>
        <v>0</v>
      </c>
      <c r="E37" s="23">
        <f>SUM(E38:E82)</f>
        <v>4469826657.5600004</v>
      </c>
      <c r="F37" s="23">
        <f>SUM(F38:F82)</f>
        <v>4215118772.809999</v>
      </c>
      <c r="G37" s="24">
        <f>SUM(G38:G82)</f>
        <v>254707884.75000098</v>
      </c>
      <c r="H37" s="5"/>
    </row>
    <row r="38" spans="1:9" x14ac:dyDescent="0.25">
      <c r="A38" s="28" t="s">
        <v>38</v>
      </c>
      <c r="B38" s="29">
        <v>12560000</v>
      </c>
      <c r="C38" s="29">
        <v>0</v>
      </c>
      <c r="D38" s="29">
        <v>0</v>
      </c>
      <c r="E38" s="29">
        <f t="shared" ref="E38:E84" si="5">+B38+C38+D38</f>
        <v>12560000</v>
      </c>
      <c r="F38" s="29">
        <v>12161246.370000001</v>
      </c>
      <c r="G38" s="30">
        <f t="shared" ref="G38:G84" si="6">+E38-F38</f>
        <v>398753.62999999896</v>
      </c>
      <c r="H38" s="6"/>
    </row>
    <row r="39" spans="1:9" x14ac:dyDescent="0.25">
      <c r="A39" s="28" t="s">
        <v>39</v>
      </c>
      <c r="B39" s="29">
        <v>7600000</v>
      </c>
      <c r="C39" s="29">
        <v>425000</v>
      </c>
      <c r="D39" s="29">
        <v>0</v>
      </c>
      <c r="E39" s="29">
        <f t="shared" si="5"/>
        <v>8025000</v>
      </c>
      <c r="F39" s="29">
        <v>9079239.6500000022</v>
      </c>
      <c r="G39" s="30">
        <f t="shared" si="6"/>
        <v>-1054239.6500000022</v>
      </c>
    </row>
    <row r="40" spans="1:9" x14ac:dyDescent="0.25">
      <c r="A40" s="28" t="s">
        <v>40</v>
      </c>
      <c r="B40" s="29">
        <v>53900000</v>
      </c>
      <c r="C40" s="29">
        <v>5000000</v>
      </c>
      <c r="D40" s="29">
        <v>0</v>
      </c>
      <c r="E40" s="29">
        <f t="shared" si="5"/>
        <v>58900000</v>
      </c>
      <c r="F40" s="29">
        <v>67915427.200000063</v>
      </c>
      <c r="G40" s="30">
        <f t="shared" si="6"/>
        <v>-9015427.2000000626</v>
      </c>
    </row>
    <row r="41" spans="1:9" x14ac:dyDescent="0.25">
      <c r="A41" s="28" t="s">
        <v>41</v>
      </c>
      <c r="B41" s="29">
        <v>70550000</v>
      </c>
      <c r="C41" s="29">
        <v>0</v>
      </c>
      <c r="D41" s="29">
        <v>0</v>
      </c>
      <c r="E41" s="29">
        <f t="shared" si="5"/>
        <v>70550000</v>
      </c>
      <c r="F41" s="29">
        <v>51517847.279999919</v>
      </c>
      <c r="G41" s="30">
        <f t="shared" si="6"/>
        <v>19032152.720000081</v>
      </c>
    </row>
    <row r="42" spans="1:9" x14ac:dyDescent="0.25">
      <c r="A42" s="28" t="s">
        <v>42</v>
      </c>
      <c r="B42" s="29">
        <v>10000</v>
      </c>
      <c r="C42" s="29">
        <v>0</v>
      </c>
      <c r="D42" s="29">
        <v>0</v>
      </c>
      <c r="E42" s="29">
        <f t="shared" si="5"/>
        <v>10000</v>
      </c>
      <c r="F42" s="29">
        <v>0</v>
      </c>
      <c r="G42" s="30">
        <f t="shared" si="6"/>
        <v>10000</v>
      </c>
    </row>
    <row r="43" spans="1:9" x14ac:dyDescent="0.25">
      <c r="A43" s="28" t="s">
        <v>43</v>
      </c>
      <c r="B43" s="29">
        <v>1000</v>
      </c>
      <c r="C43" s="29">
        <v>0</v>
      </c>
      <c r="D43" s="29">
        <v>0</v>
      </c>
      <c r="E43" s="29">
        <f t="shared" si="5"/>
        <v>1000</v>
      </c>
      <c r="F43" s="29">
        <v>0</v>
      </c>
      <c r="G43" s="30">
        <f t="shared" si="6"/>
        <v>1000</v>
      </c>
    </row>
    <row r="44" spans="1:9" x14ac:dyDescent="0.25">
      <c r="A44" s="28" t="s">
        <v>44</v>
      </c>
      <c r="B44" s="29">
        <v>0</v>
      </c>
      <c r="C44" s="29">
        <v>0</v>
      </c>
      <c r="D44" s="29">
        <v>0</v>
      </c>
      <c r="E44" s="29">
        <f t="shared" si="5"/>
        <v>0</v>
      </c>
      <c r="F44" s="29">
        <v>450</v>
      </c>
      <c r="G44" s="30">
        <f t="shared" si="6"/>
        <v>-450</v>
      </c>
    </row>
    <row r="45" spans="1:9" x14ac:dyDescent="0.25">
      <c r="A45" s="28" t="s">
        <v>45</v>
      </c>
      <c r="B45" s="29">
        <v>0</v>
      </c>
      <c r="C45" s="29">
        <v>0</v>
      </c>
      <c r="D45" s="29">
        <v>0</v>
      </c>
      <c r="E45" s="29">
        <f t="shared" si="5"/>
        <v>0</v>
      </c>
      <c r="F45" s="29">
        <v>931.76</v>
      </c>
      <c r="G45" s="30">
        <f t="shared" si="6"/>
        <v>-931.76</v>
      </c>
      <c r="I45" s="33"/>
    </row>
    <row r="46" spans="1:9" x14ac:dyDescent="0.25">
      <c r="A46" s="28" t="s">
        <v>46</v>
      </c>
      <c r="B46" s="29">
        <v>0</v>
      </c>
      <c r="C46" s="29">
        <v>0</v>
      </c>
      <c r="D46" s="29">
        <v>0</v>
      </c>
      <c r="E46" s="29">
        <f t="shared" si="5"/>
        <v>0</v>
      </c>
      <c r="F46" s="29">
        <v>465.88</v>
      </c>
      <c r="G46" s="30">
        <f t="shared" si="6"/>
        <v>-465.88</v>
      </c>
      <c r="I46" s="33"/>
    </row>
    <row r="47" spans="1:9" x14ac:dyDescent="0.25">
      <c r="A47" s="28" t="s">
        <v>47</v>
      </c>
      <c r="B47" s="29">
        <v>0</v>
      </c>
      <c r="C47" s="29">
        <v>0</v>
      </c>
      <c r="D47" s="29">
        <v>0</v>
      </c>
      <c r="E47" s="29">
        <f t="shared" si="5"/>
        <v>0</v>
      </c>
      <c r="F47" s="29">
        <v>1350</v>
      </c>
      <c r="G47" s="30">
        <f t="shared" si="6"/>
        <v>-1350</v>
      </c>
      <c r="I47" s="33"/>
    </row>
    <row r="48" spans="1:9" x14ac:dyDescent="0.25">
      <c r="A48" s="28" t="s">
        <v>48</v>
      </c>
      <c r="B48" s="29">
        <v>0</v>
      </c>
      <c r="C48" s="29">
        <v>0</v>
      </c>
      <c r="D48" s="29">
        <v>0</v>
      </c>
      <c r="E48" s="29">
        <f t="shared" si="5"/>
        <v>0</v>
      </c>
      <c r="F48" s="29">
        <v>465.88</v>
      </c>
      <c r="G48" s="30">
        <f t="shared" si="6"/>
        <v>-465.88</v>
      </c>
      <c r="I48" s="33"/>
    </row>
    <row r="49" spans="1:9" x14ac:dyDescent="0.25">
      <c r="A49" s="28" t="s">
        <v>49</v>
      </c>
      <c r="B49" s="29">
        <v>0</v>
      </c>
      <c r="C49" s="29">
        <v>0</v>
      </c>
      <c r="D49" s="29">
        <v>0</v>
      </c>
      <c r="E49" s="29">
        <f t="shared" si="5"/>
        <v>0</v>
      </c>
      <c r="F49" s="29">
        <v>931.76</v>
      </c>
      <c r="G49" s="30">
        <f t="shared" si="6"/>
        <v>-931.76</v>
      </c>
      <c r="I49" s="33"/>
    </row>
    <row r="50" spans="1:9" x14ac:dyDescent="0.25">
      <c r="A50" s="28" t="s">
        <v>50</v>
      </c>
      <c r="B50" s="29">
        <v>0</v>
      </c>
      <c r="C50" s="29">
        <v>0</v>
      </c>
      <c r="D50" s="29">
        <v>0</v>
      </c>
      <c r="E50" s="29">
        <f t="shared" si="5"/>
        <v>0</v>
      </c>
      <c r="F50" s="29">
        <v>1350</v>
      </c>
      <c r="G50" s="30">
        <f t="shared" si="6"/>
        <v>-1350</v>
      </c>
      <c r="I50" s="33"/>
    </row>
    <row r="51" spans="1:9" x14ac:dyDescent="0.25">
      <c r="A51" s="28" t="s">
        <v>51</v>
      </c>
      <c r="B51" s="29">
        <v>0</v>
      </c>
      <c r="C51" s="29">
        <v>0</v>
      </c>
      <c r="D51" s="29">
        <v>0</v>
      </c>
      <c r="E51" s="29">
        <f t="shared" si="5"/>
        <v>0</v>
      </c>
      <c r="F51" s="29">
        <v>465.88</v>
      </c>
      <c r="G51" s="30">
        <f t="shared" si="6"/>
        <v>-465.88</v>
      </c>
      <c r="I51" s="33"/>
    </row>
    <row r="52" spans="1:9" x14ac:dyDescent="0.25">
      <c r="A52" s="28" t="s">
        <v>52</v>
      </c>
      <c r="B52" s="29">
        <v>0</v>
      </c>
      <c r="C52" s="29">
        <v>0</v>
      </c>
      <c r="D52" s="29">
        <v>0</v>
      </c>
      <c r="E52" s="29">
        <f t="shared" si="5"/>
        <v>0</v>
      </c>
      <c r="F52" s="29">
        <v>465.88</v>
      </c>
      <c r="G52" s="30">
        <f t="shared" si="6"/>
        <v>-465.88</v>
      </c>
      <c r="I52" s="33"/>
    </row>
    <row r="53" spans="1:9" x14ac:dyDescent="0.25">
      <c r="A53" s="28" t="s">
        <v>53</v>
      </c>
      <c r="B53" s="29">
        <v>0</v>
      </c>
      <c r="C53" s="29">
        <v>0</v>
      </c>
      <c r="D53" s="29">
        <v>0</v>
      </c>
      <c r="E53" s="29">
        <f t="shared" si="5"/>
        <v>0</v>
      </c>
      <c r="F53" s="29">
        <v>449</v>
      </c>
      <c r="G53" s="30">
        <f t="shared" si="6"/>
        <v>-449</v>
      </c>
      <c r="I53" s="33"/>
    </row>
    <row r="54" spans="1:9" x14ac:dyDescent="0.25">
      <c r="A54" s="28" t="s">
        <v>54</v>
      </c>
      <c r="B54" s="29">
        <v>0</v>
      </c>
      <c r="C54" s="29">
        <v>0</v>
      </c>
      <c r="D54" s="29">
        <v>0</v>
      </c>
      <c r="E54" s="29">
        <f t="shared" si="5"/>
        <v>0</v>
      </c>
      <c r="F54" s="29">
        <v>1552.92</v>
      </c>
      <c r="G54" s="30">
        <f t="shared" si="6"/>
        <v>-1552.92</v>
      </c>
      <c r="I54" s="33"/>
    </row>
    <row r="55" spans="1:9" x14ac:dyDescent="0.25">
      <c r="A55" s="28" t="s">
        <v>55</v>
      </c>
      <c r="B55" s="29">
        <v>0</v>
      </c>
      <c r="C55" s="29">
        <v>0</v>
      </c>
      <c r="D55" s="29">
        <v>0</v>
      </c>
      <c r="E55" s="29">
        <f t="shared" si="5"/>
        <v>0</v>
      </c>
      <c r="F55" s="29">
        <v>4500</v>
      </c>
      <c r="G55" s="30">
        <f t="shared" si="6"/>
        <v>-4500</v>
      </c>
      <c r="I55" s="33"/>
    </row>
    <row r="56" spans="1:9" x14ac:dyDescent="0.25">
      <c r="A56" s="28" t="s">
        <v>56</v>
      </c>
      <c r="B56" s="29">
        <v>0</v>
      </c>
      <c r="C56" s="29">
        <v>0</v>
      </c>
      <c r="D56" s="29">
        <v>0</v>
      </c>
      <c r="E56" s="29">
        <f t="shared" si="5"/>
        <v>0</v>
      </c>
      <c r="F56" s="29">
        <v>465.88</v>
      </c>
      <c r="G56" s="30">
        <f t="shared" si="6"/>
        <v>-465.88</v>
      </c>
      <c r="I56" s="33"/>
    </row>
    <row r="57" spans="1:9" x14ac:dyDescent="0.25">
      <c r="A57" s="28" t="s">
        <v>57</v>
      </c>
      <c r="B57" s="29">
        <v>0</v>
      </c>
      <c r="C57" s="29">
        <v>0</v>
      </c>
      <c r="D57" s="29">
        <v>0</v>
      </c>
      <c r="E57" s="29">
        <f t="shared" si="5"/>
        <v>0</v>
      </c>
      <c r="F57" s="29">
        <v>396.5</v>
      </c>
      <c r="G57" s="30">
        <f t="shared" si="6"/>
        <v>-396.5</v>
      </c>
      <c r="I57" s="33"/>
    </row>
    <row r="58" spans="1:9" x14ac:dyDescent="0.25">
      <c r="A58" s="28" t="s">
        <v>58</v>
      </c>
      <c r="B58" s="29">
        <v>0</v>
      </c>
      <c r="C58" s="29">
        <v>0</v>
      </c>
      <c r="D58" s="29">
        <v>0</v>
      </c>
      <c r="E58" s="29">
        <f t="shared" si="5"/>
        <v>0</v>
      </c>
      <c r="F58" s="29">
        <v>3000</v>
      </c>
      <c r="G58" s="30">
        <f t="shared" si="6"/>
        <v>-3000</v>
      </c>
      <c r="I58" s="33"/>
    </row>
    <row r="59" spans="1:9" x14ac:dyDescent="0.25">
      <c r="A59" s="28" t="s">
        <v>59</v>
      </c>
      <c r="B59" s="29">
        <v>0</v>
      </c>
      <c r="C59" s="29">
        <v>0</v>
      </c>
      <c r="D59" s="29">
        <v>0</v>
      </c>
      <c r="E59" s="29">
        <f t="shared" si="5"/>
        <v>0</v>
      </c>
      <c r="F59" s="29">
        <v>1700.92</v>
      </c>
      <c r="G59" s="30">
        <f t="shared" si="6"/>
        <v>-1700.92</v>
      </c>
      <c r="I59" s="33"/>
    </row>
    <row r="60" spans="1:9" x14ac:dyDescent="0.25">
      <c r="A60" s="28" t="s">
        <v>60</v>
      </c>
      <c r="B60" s="29">
        <v>0</v>
      </c>
      <c r="C60" s="29">
        <v>0</v>
      </c>
      <c r="D60" s="29">
        <v>0</v>
      </c>
      <c r="E60" s="29">
        <f t="shared" si="5"/>
        <v>0</v>
      </c>
      <c r="F60" s="29">
        <v>465.88</v>
      </c>
      <c r="G60" s="30">
        <f t="shared" si="6"/>
        <v>-465.88</v>
      </c>
      <c r="I60" s="33"/>
    </row>
    <row r="61" spans="1:9" x14ac:dyDescent="0.25">
      <c r="A61" s="28" t="s">
        <v>61</v>
      </c>
      <c r="B61" s="29">
        <v>0</v>
      </c>
      <c r="C61" s="29">
        <v>0</v>
      </c>
      <c r="D61" s="29">
        <v>0</v>
      </c>
      <c r="E61" s="29">
        <f t="shared" si="5"/>
        <v>0</v>
      </c>
      <c r="F61" s="29">
        <v>392.75</v>
      </c>
      <c r="G61" s="30">
        <f t="shared" si="6"/>
        <v>-392.75</v>
      </c>
      <c r="H61" s="5"/>
      <c r="I61" s="33"/>
    </row>
    <row r="62" spans="1:9" x14ac:dyDescent="0.25">
      <c r="A62" s="28" t="s">
        <v>62</v>
      </c>
      <c r="B62" s="29">
        <v>10580000</v>
      </c>
      <c r="C62" s="29">
        <v>0</v>
      </c>
      <c r="D62" s="29">
        <v>0</v>
      </c>
      <c r="E62" s="29">
        <f t="shared" si="5"/>
        <v>10580000</v>
      </c>
      <c r="F62" s="29">
        <v>8578161</v>
      </c>
      <c r="G62" s="30">
        <f t="shared" si="6"/>
        <v>2001839</v>
      </c>
      <c r="H62" s="5"/>
      <c r="I62" s="33"/>
    </row>
    <row r="63" spans="1:9" x14ac:dyDescent="0.25">
      <c r="A63" s="28" t="s">
        <v>63</v>
      </c>
      <c r="B63" s="29">
        <v>87000</v>
      </c>
      <c r="C63" s="29">
        <v>0</v>
      </c>
      <c r="D63" s="29">
        <v>0</v>
      </c>
      <c r="E63" s="29">
        <f t="shared" si="5"/>
        <v>87000</v>
      </c>
      <c r="F63" s="29">
        <v>43875</v>
      </c>
      <c r="G63" s="30">
        <f t="shared" si="6"/>
        <v>43125</v>
      </c>
      <c r="H63" s="5"/>
      <c r="I63" s="33"/>
    </row>
    <row r="64" spans="1:9" x14ac:dyDescent="0.25">
      <c r="A64" s="28" t="s">
        <v>64</v>
      </c>
      <c r="B64" s="29">
        <v>14050000</v>
      </c>
      <c r="C64" s="29">
        <v>0</v>
      </c>
      <c r="D64" s="29">
        <v>0</v>
      </c>
      <c r="E64" s="29">
        <f t="shared" si="5"/>
        <v>14050000</v>
      </c>
      <c r="F64" s="29">
        <v>9102080.7400000002</v>
      </c>
      <c r="G64" s="30">
        <f t="shared" si="6"/>
        <v>4947919.26</v>
      </c>
      <c r="H64" s="5"/>
      <c r="I64" s="33"/>
    </row>
    <row r="65" spans="1:9" x14ac:dyDescent="0.25">
      <c r="A65" s="28" t="s">
        <v>65</v>
      </c>
      <c r="B65" s="29">
        <v>30960000</v>
      </c>
      <c r="C65" s="29">
        <v>0</v>
      </c>
      <c r="D65" s="29">
        <v>0</v>
      </c>
      <c r="E65" s="29">
        <f t="shared" si="5"/>
        <v>30960000</v>
      </c>
      <c r="F65" s="29">
        <v>23934245.919999994</v>
      </c>
      <c r="G65" s="30">
        <f t="shared" si="6"/>
        <v>7025754.0800000057</v>
      </c>
      <c r="H65" s="5"/>
      <c r="I65" s="33"/>
    </row>
    <row r="66" spans="1:9" x14ac:dyDescent="0.25">
      <c r="A66" s="28" t="s">
        <v>66</v>
      </c>
      <c r="B66" s="29">
        <v>69560000</v>
      </c>
      <c r="C66" s="29">
        <v>0</v>
      </c>
      <c r="D66" s="29">
        <v>0</v>
      </c>
      <c r="E66" s="29">
        <f t="shared" si="5"/>
        <v>69560000</v>
      </c>
      <c r="F66" s="29">
        <v>50000699.460000105</v>
      </c>
      <c r="G66" s="30">
        <f t="shared" si="6"/>
        <v>19559300.539999895</v>
      </c>
      <c r="H66" s="5"/>
      <c r="I66" s="33"/>
    </row>
    <row r="67" spans="1:9" x14ac:dyDescent="0.25">
      <c r="A67" s="28" t="s">
        <v>67</v>
      </c>
      <c r="B67" s="29">
        <v>1895000</v>
      </c>
      <c r="C67" s="29">
        <v>0</v>
      </c>
      <c r="D67" s="29">
        <v>0</v>
      </c>
      <c r="E67" s="29">
        <f t="shared" si="5"/>
        <v>1895000</v>
      </c>
      <c r="F67" s="29">
        <v>1381760.090000001</v>
      </c>
      <c r="G67" s="30">
        <f t="shared" si="6"/>
        <v>513239.90999999898</v>
      </c>
      <c r="H67" s="5"/>
      <c r="I67" s="33"/>
    </row>
    <row r="68" spans="1:9" x14ac:dyDescent="0.25">
      <c r="A68" s="28" t="s">
        <v>68</v>
      </c>
      <c r="B68" s="29">
        <v>21340000</v>
      </c>
      <c r="C68" s="29">
        <v>0</v>
      </c>
      <c r="D68" s="29">
        <v>0</v>
      </c>
      <c r="E68" s="29">
        <f t="shared" si="5"/>
        <v>21340000</v>
      </c>
      <c r="F68" s="29">
        <v>17928750</v>
      </c>
      <c r="G68" s="30">
        <f t="shared" si="6"/>
        <v>3411250</v>
      </c>
      <c r="H68" s="5"/>
      <c r="I68" s="33"/>
    </row>
    <row r="69" spans="1:9" x14ac:dyDescent="0.25">
      <c r="A69" s="28" t="s">
        <v>69</v>
      </c>
      <c r="B69" s="29">
        <v>129000</v>
      </c>
      <c r="C69" s="29">
        <v>0</v>
      </c>
      <c r="D69" s="29">
        <v>0</v>
      </c>
      <c r="E69" s="29">
        <f t="shared" si="5"/>
        <v>129000</v>
      </c>
      <c r="F69" s="29">
        <v>63303.320000000007</v>
      </c>
      <c r="G69" s="30">
        <f t="shared" si="6"/>
        <v>65696.679999999993</v>
      </c>
      <c r="H69" s="5"/>
      <c r="I69" s="33"/>
    </row>
    <row r="70" spans="1:9" x14ac:dyDescent="0.25">
      <c r="A70" s="28" t="s">
        <v>70</v>
      </c>
      <c r="B70" s="29">
        <v>265000000</v>
      </c>
      <c r="C70" s="29">
        <v>80000000</v>
      </c>
      <c r="D70" s="29">
        <v>0</v>
      </c>
      <c r="E70" s="29">
        <f t="shared" si="5"/>
        <v>345000000</v>
      </c>
      <c r="F70" s="29">
        <v>283122557.14999807</v>
      </c>
      <c r="G70" s="30">
        <f t="shared" si="6"/>
        <v>61877442.850001931</v>
      </c>
      <c r="H70" s="5"/>
      <c r="I70" s="33"/>
    </row>
    <row r="71" spans="1:9" x14ac:dyDescent="0.25">
      <c r="A71" s="28" t="s">
        <v>71</v>
      </c>
      <c r="B71" s="29">
        <v>0</v>
      </c>
      <c r="C71" s="29">
        <v>0</v>
      </c>
      <c r="D71" s="29">
        <v>0</v>
      </c>
      <c r="E71" s="29">
        <f t="shared" si="5"/>
        <v>0</v>
      </c>
      <c r="F71" s="29">
        <v>22500</v>
      </c>
      <c r="G71" s="30">
        <f t="shared" si="6"/>
        <v>-22500</v>
      </c>
      <c r="H71" s="5"/>
      <c r="I71" s="33"/>
    </row>
    <row r="72" spans="1:9" x14ac:dyDescent="0.25">
      <c r="A72" s="28" t="s">
        <v>72</v>
      </c>
      <c r="B72" s="29">
        <v>855000000</v>
      </c>
      <c r="C72" s="29">
        <v>2550725259.1500001</v>
      </c>
      <c r="D72" s="29">
        <v>0</v>
      </c>
      <c r="E72" s="29">
        <f t="shared" si="5"/>
        <v>3405725259.1500001</v>
      </c>
      <c r="F72" s="29">
        <v>3273766339.480001</v>
      </c>
      <c r="G72" s="30">
        <f t="shared" si="6"/>
        <v>131958919.66999912</v>
      </c>
      <c r="H72" s="5"/>
      <c r="I72" s="33"/>
    </row>
    <row r="73" spans="1:9" x14ac:dyDescent="0.25">
      <c r="A73" s="28" t="s">
        <v>73</v>
      </c>
      <c r="B73" s="29">
        <v>0</v>
      </c>
      <c r="C73" s="29">
        <v>106430</v>
      </c>
      <c r="D73" s="29">
        <v>0</v>
      </c>
      <c r="E73" s="29">
        <f t="shared" si="5"/>
        <v>106430</v>
      </c>
      <c r="F73" s="29">
        <v>106430</v>
      </c>
      <c r="G73" s="30">
        <f t="shared" si="6"/>
        <v>0</v>
      </c>
      <c r="H73" s="5"/>
      <c r="I73" s="33"/>
    </row>
    <row r="74" spans="1:9" x14ac:dyDescent="0.25">
      <c r="A74" s="28" t="s">
        <v>74</v>
      </c>
      <c r="B74" s="29">
        <v>310000</v>
      </c>
      <c r="C74" s="29">
        <v>849131</v>
      </c>
      <c r="D74" s="29">
        <v>0</v>
      </c>
      <c r="E74" s="29">
        <f t="shared" si="5"/>
        <v>1159131</v>
      </c>
      <c r="F74" s="29">
        <v>842605.9</v>
      </c>
      <c r="G74" s="30">
        <f t="shared" si="6"/>
        <v>316525.09999999998</v>
      </c>
      <c r="H74" s="5"/>
      <c r="I74" s="33"/>
    </row>
    <row r="75" spans="1:9" x14ac:dyDescent="0.25">
      <c r="A75" s="28" t="s">
        <v>75</v>
      </c>
      <c r="B75" s="29">
        <v>525000</v>
      </c>
      <c r="C75" s="29">
        <v>4952948.0999999996</v>
      </c>
      <c r="D75" s="29">
        <v>0</v>
      </c>
      <c r="E75" s="29">
        <f t="shared" si="5"/>
        <v>5477948.0999999996</v>
      </c>
      <c r="F75" s="29">
        <v>5478374.6999999993</v>
      </c>
      <c r="G75" s="30">
        <f t="shared" si="6"/>
        <v>-426.59999999962747</v>
      </c>
      <c r="H75" s="5"/>
      <c r="I75" s="33"/>
    </row>
    <row r="76" spans="1:9" x14ac:dyDescent="0.25">
      <c r="A76" s="28" t="s">
        <v>76</v>
      </c>
      <c r="B76" s="29">
        <v>450000</v>
      </c>
      <c r="C76" s="29">
        <v>0</v>
      </c>
      <c r="D76" s="29">
        <v>0</v>
      </c>
      <c r="E76" s="29">
        <f t="shared" si="5"/>
        <v>450000</v>
      </c>
      <c r="F76" s="29">
        <v>0</v>
      </c>
      <c r="G76" s="30">
        <f t="shared" si="6"/>
        <v>450000</v>
      </c>
      <c r="H76" s="5"/>
      <c r="I76" s="33"/>
    </row>
    <row r="77" spans="1:9" x14ac:dyDescent="0.25">
      <c r="A77" s="28" t="s">
        <v>77</v>
      </c>
      <c r="B77" s="29">
        <v>150000</v>
      </c>
      <c r="C77" s="29">
        <v>1417183</v>
      </c>
      <c r="D77" s="29">
        <v>0</v>
      </c>
      <c r="E77" s="29">
        <f t="shared" si="5"/>
        <v>1567183</v>
      </c>
      <c r="F77" s="29">
        <v>2042923</v>
      </c>
      <c r="G77" s="30">
        <f t="shared" si="6"/>
        <v>-475740</v>
      </c>
      <c r="H77" s="5"/>
      <c r="I77" s="33"/>
    </row>
    <row r="78" spans="1:9" x14ac:dyDescent="0.25">
      <c r="A78" s="28" t="s">
        <v>78</v>
      </c>
      <c r="B78" s="29">
        <v>14000000</v>
      </c>
      <c r="C78" s="29">
        <v>0</v>
      </c>
      <c r="D78" s="29">
        <v>0</v>
      </c>
      <c r="E78" s="29">
        <f t="shared" si="5"/>
        <v>14000000</v>
      </c>
      <c r="F78" s="29">
        <v>0</v>
      </c>
      <c r="G78" s="30">
        <f t="shared" si="6"/>
        <v>14000000</v>
      </c>
      <c r="H78" s="5"/>
      <c r="I78" s="33"/>
    </row>
    <row r="79" spans="1:9" x14ac:dyDescent="0.25">
      <c r="A79" s="28" t="s">
        <v>79</v>
      </c>
      <c r="B79" s="29">
        <v>1500000</v>
      </c>
      <c r="C79" s="29">
        <v>393413513</v>
      </c>
      <c r="D79" s="29">
        <v>0</v>
      </c>
      <c r="E79" s="29">
        <f t="shared" si="5"/>
        <v>394913513</v>
      </c>
      <c r="F79" s="29">
        <v>395313513</v>
      </c>
      <c r="G79" s="30">
        <f t="shared" si="6"/>
        <v>-400000</v>
      </c>
      <c r="H79" s="5"/>
      <c r="I79" s="33"/>
    </row>
    <row r="80" spans="1:9" x14ac:dyDescent="0.25">
      <c r="A80" s="28" t="s">
        <v>80</v>
      </c>
      <c r="B80" s="29">
        <v>900000</v>
      </c>
      <c r="C80" s="29">
        <v>0</v>
      </c>
      <c r="D80" s="29">
        <v>0</v>
      </c>
      <c r="E80" s="29">
        <f t="shared" si="5"/>
        <v>900000</v>
      </c>
      <c r="F80" s="29">
        <v>762500</v>
      </c>
      <c r="G80" s="30">
        <f t="shared" si="6"/>
        <v>137500</v>
      </c>
      <c r="H80" s="5"/>
      <c r="I80" s="33"/>
    </row>
    <row r="81" spans="1:11" x14ac:dyDescent="0.25">
      <c r="A81" s="28" t="s">
        <v>81</v>
      </c>
      <c r="B81" s="29">
        <v>0</v>
      </c>
      <c r="C81" s="29">
        <v>1880193.31</v>
      </c>
      <c r="D81" s="29">
        <v>0</v>
      </c>
      <c r="E81" s="29">
        <f t="shared" si="5"/>
        <v>1880193.31</v>
      </c>
      <c r="F81" s="29">
        <v>1880213.8100000008</v>
      </c>
      <c r="G81" s="30">
        <f t="shared" si="6"/>
        <v>-20.500000000698492</v>
      </c>
      <c r="H81" s="5"/>
      <c r="I81" s="33"/>
    </row>
    <row r="82" spans="1:11" x14ac:dyDescent="0.25">
      <c r="A82" s="28" t="s">
        <v>82</v>
      </c>
      <c r="B82" s="29">
        <v>0</v>
      </c>
      <c r="C82" s="29">
        <v>0</v>
      </c>
      <c r="D82" s="29">
        <v>0</v>
      </c>
      <c r="E82" s="29">
        <f t="shared" si="5"/>
        <v>0</v>
      </c>
      <c r="F82" s="29">
        <v>54378.85</v>
      </c>
      <c r="G82" s="30">
        <f t="shared" si="6"/>
        <v>-54378.85</v>
      </c>
      <c r="H82" s="5"/>
      <c r="I82" s="33"/>
    </row>
    <row r="83" spans="1:11" x14ac:dyDescent="0.25">
      <c r="A83" s="22" t="s">
        <v>83</v>
      </c>
      <c r="B83" s="29">
        <v>0</v>
      </c>
      <c r="C83" s="26">
        <f>+C84</f>
        <v>7384455.8499999996</v>
      </c>
      <c r="D83" s="29">
        <v>0</v>
      </c>
      <c r="E83" s="26">
        <f t="shared" si="5"/>
        <v>7384455.8499999996</v>
      </c>
      <c r="F83" s="29">
        <f>+F84</f>
        <v>7384455.8499999996</v>
      </c>
      <c r="G83" s="30">
        <f>+E83-F83</f>
        <v>0</v>
      </c>
      <c r="H83" s="5"/>
    </row>
    <row r="84" spans="1:11" x14ac:dyDescent="0.25">
      <c r="A84" s="28" t="s">
        <v>84</v>
      </c>
      <c r="B84" s="29">
        <v>0</v>
      </c>
      <c r="C84" s="29">
        <v>7384455.8499999996</v>
      </c>
      <c r="D84" s="29">
        <v>0</v>
      </c>
      <c r="E84" s="29">
        <f t="shared" si="5"/>
        <v>7384455.8499999996</v>
      </c>
      <c r="F84" s="29">
        <v>7384455.8499999996</v>
      </c>
      <c r="G84" s="30">
        <f t="shared" si="6"/>
        <v>0</v>
      </c>
      <c r="H84" s="5"/>
    </row>
    <row r="85" spans="1:11" x14ac:dyDescent="0.25">
      <c r="A85" s="18" t="s">
        <v>85</v>
      </c>
      <c r="B85" s="19">
        <f t="shared" ref="B85:G85" si="7">SUM(B86+B98)</f>
        <v>5515600000</v>
      </c>
      <c r="C85" s="19">
        <f t="shared" si="7"/>
        <v>2124013871.4400001</v>
      </c>
      <c r="D85" s="19">
        <f t="shared" si="7"/>
        <v>0</v>
      </c>
      <c r="E85" s="19">
        <f t="shared" si="7"/>
        <v>7639613871.4400005</v>
      </c>
      <c r="F85" s="19">
        <f t="shared" si="7"/>
        <v>5284442538.5999994</v>
      </c>
      <c r="G85" s="20">
        <f t="shared" si="7"/>
        <v>2355171332.8400011</v>
      </c>
      <c r="H85" s="5"/>
      <c r="I85" s="34"/>
    </row>
    <row r="86" spans="1:11" x14ac:dyDescent="0.25">
      <c r="A86" s="22" t="s">
        <v>86</v>
      </c>
      <c r="B86" s="26">
        <f>SUM(B87:B97)</f>
        <v>5515600000</v>
      </c>
      <c r="C86" s="26">
        <f>SUM(C87:C97)</f>
        <v>2104079771.4400001</v>
      </c>
      <c r="D86" s="26">
        <v>0</v>
      </c>
      <c r="E86" s="26">
        <f t="shared" ref="E86:E96" si="8">+B86+C86+D86</f>
        <v>7619679771.4400005</v>
      </c>
      <c r="F86" s="26">
        <f>SUM(F87:F97)</f>
        <v>5264508438.5999994</v>
      </c>
      <c r="G86" s="27">
        <f t="shared" ref="G86:G97" si="9">+E86-F86</f>
        <v>2355171332.8400011</v>
      </c>
      <c r="H86" s="5"/>
      <c r="I86" s="33"/>
      <c r="K86" s="5"/>
    </row>
    <row r="87" spans="1:11" x14ac:dyDescent="0.25">
      <c r="A87" s="35" t="s">
        <v>87</v>
      </c>
      <c r="B87" s="29">
        <v>2815700000</v>
      </c>
      <c r="C87" s="29">
        <v>968500000</v>
      </c>
      <c r="D87" s="29">
        <v>0</v>
      </c>
      <c r="E87" s="29">
        <f t="shared" si="8"/>
        <v>3784200000</v>
      </c>
      <c r="F87" s="29">
        <v>2648053807.9200006</v>
      </c>
      <c r="G87" s="30">
        <f t="shared" si="9"/>
        <v>1136146192.0799994</v>
      </c>
      <c r="H87" s="5"/>
      <c r="I87" s="33"/>
      <c r="K87" s="5"/>
    </row>
    <row r="88" spans="1:11" x14ac:dyDescent="0.25">
      <c r="A88" s="35" t="s">
        <v>88</v>
      </c>
      <c r="B88" s="29">
        <v>128000000</v>
      </c>
      <c r="C88" s="29">
        <v>59700000</v>
      </c>
      <c r="D88" s="29">
        <v>0</v>
      </c>
      <c r="E88" s="29">
        <f t="shared" si="8"/>
        <v>187700000</v>
      </c>
      <c r="F88" s="29">
        <v>113228943.32000005</v>
      </c>
      <c r="G88" s="30">
        <f t="shared" si="9"/>
        <v>74471056.679999948</v>
      </c>
      <c r="H88" s="5"/>
      <c r="I88" s="33"/>
      <c r="K88" s="5"/>
    </row>
    <row r="89" spans="1:11" x14ac:dyDescent="0.25">
      <c r="A89" s="35" t="s">
        <v>89</v>
      </c>
      <c r="B89" s="29">
        <v>1370400000</v>
      </c>
      <c r="C89" s="29">
        <v>189234288.78999999</v>
      </c>
      <c r="D89" s="29">
        <v>0</v>
      </c>
      <c r="E89" s="29">
        <f t="shared" si="8"/>
        <v>1559634288.79</v>
      </c>
      <c r="F89" s="29">
        <v>965510965.04999983</v>
      </c>
      <c r="G89" s="30">
        <f t="shared" si="9"/>
        <v>594123323.74000013</v>
      </c>
      <c r="H89" s="5"/>
      <c r="I89" s="5"/>
      <c r="K89" s="5"/>
    </row>
    <row r="90" spans="1:11" x14ac:dyDescent="0.25">
      <c r="A90" s="35" t="s">
        <v>90</v>
      </c>
      <c r="B90" s="29">
        <v>305500000</v>
      </c>
      <c r="C90" s="29">
        <v>0</v>
      </c>
      <c r="D90" s="29">
        <v>0</v>
      </c>
      <c r="E90" s="29">
        <f t="shared" si="8"/>
        <v>305500000</v>
      </c>
      <c r="F90" s="29">
        <v>236857598.81999987</v>
      </c>
      <c r="G90" s="30">
        <f t="shared" si="9"/>
        <v>68642401.180000126</v>
      </c>
      <c r="H90" s="5"/>
      <c r="I90" s="5"/>
      <c r="K90" s="5"/>
    </row>
    <row r="91" spans="1:11" x14ac:dyDescent="0.25">
      <c r="A91" s="35" t="s">
        <v>91</v>
      </c>
      <c r="B91" s="29">
        <v>0</v>
      </c>
      <c r="C91" s="29">
        <v>239688173.15999994</v>
      </c>
      <c r="D91" s="29">
        <v>0</v>
      </c>
      <c r="E91" s="29">
        <f t="shared" si="8"/>
        <v>239688173.15999994</v>
      </c>
      <c r="F91" s="29">
        <v>239688173.16</v>
      </c>
      <c r="G91" s="30">
        <f t="shared" si="9"/>
        <v>0</v>
      </c>
      <c r="H91" s="5"/>
      <c r="I91" s="5"/>
      <c r="K91" s="5"/>
    </row>
    <row r="92" spans="1:11" x14ac:dyDescent="0.25">
      <c r="A92" s="35" t="s">
        <v>92</v>
      </c>
      <c r="B92" s="29">
        <v>0</v>
      </c>
      <c r="C92" s="29">
        <v>6196056.9100000001</v>
      </c>
      <c r="D92" s="29">
        <v>0</v>
      </c>
      <c r="E92" s="29">
        <f t="shared" si="8"/>
        <v>6196056.9100000001</v>
      </c>
      <c r="F92" s="29">
        <v>6196056.9100000001</v>
      </c>
      <c r="G92" s="30">
        <f t="shared" si="9"/>
        <v>0</v>
      </c>
      <c r="H92" s="5"/>
      <c r="I92" s="5"/>
      <c r="K92" s="5"/>
    </row>
    <row r="93" spans="1:11" x14ac:dyDescent="0.25">
      <c r="A93" s="35" t="s">
        <v>93</v>
      </c>
      <c r="B93" s="29">
        <v>0</v>
      </c>
      <c r="C93" s="29">
        <v>41547133.890000001</v>
      </c>
      <c r="D93" s="29">
        <v>0</v>
      </c>
      <c r="E93" s="29">
        <f t="shared" si="8"/>
        <v>41547133.890000001</v>
      </c>
      <c r="F93" s="29">
        <v>41547133.890000001</v>
      </c>
      <c r="G93" s="30">
        <f t="shared" si="9"/>
        <v>0</v>
      </c>
      <c r="H93" s="5"/>
      <c r="I93" s="5"/>
      <c r="K93" s="5"/>
    </row>
    <row r="94" spans="1:11" x14ac:dyDescent="0.25">
      <c r="A94" s="35" t="s">
        <v>94</v>
      </c>
      <c r="B94" s="29">
        <v>0</v>
      </c>
      <c r="C94" s="29">
        <v>20007993.649999999</v>
      </c>
      <c r="D94" s="29">
        <v>0</v>
      </c>
      <c r="E94" s="29">
        <f t="shared" si="8"/>
        <v>20007993.649999999</v>
      </c>
      <c r="F94" s="29">
        <v>20007993.650000002</v>
      </c>
      <c r="G94" s="30">
        <f t="shared" si="9"/>
        <v>0</v>
      </c>
      <c r="H94" s="5"/>
      <c r="I94" s="5"/>
      <c r="K94" s="5"/>
    </row>
    <row r="95" spans="1:11" x14ac:dyDescent="0.25">
      <c r="A95" s="35" t="s">
        <v>95</v>
      </c>
      <c r="B95" s="29">
        <v>895000000</v>
      </c>
      <c r="C95" s="29">
        <v>529500000</v>
      </c>
      <c r="D95" s="29">
        <v>0</v>
      </c>
      <c r="E95" s="29">
        <f t="shared" si="8"/>
        <v>1424500000</v>
      </c>
      <c r="F95" s="29">
        <v>942711640.84000003</v>
      </c>
      <c r="G95" s="30">
        <f t="shared" si="9"/>
        <v>481788359.15999997</v>
      </c>
      <c r="H95" s="36"/>
      <c r="K95" s="5"/>
    </row>
    <row r="96" spans="1:11" x14ac:dyDescent="0.25">
      <c r="A96" s="35" t="s">
        <v>96</v>
      </c>
      <c r="B96" s="29">
        <v>1000000</v>
      </c>
      <c r="C96" s="29">
        <v>8704307.8499999996</v>
      </c>
      <c r="D96" s="29">
        <v>0</v>
      </c>
      <c r="E96" s="29">
        <f t="shared" si="8"/>
        <v>9704307.8499999996</v>
      </c>
      <c r="F96" s="29">
        <v>9704307.8499999996</v>
      </c>
      <c r="G96" s="30">
        <f t="shared" si="9"/>
        <v>0</v>
      </c>
      <c r="H96" s="36"/>
      <c r="K96" s="5"/>
    </row>
    <row r="97" spans="1:11" x14ac:dyDescent="0.25">
      <c r="A97" s="35" t="s">
        <v>97</v>
      </c>
      <c r="B97" s="29">
        <v>0</v>
      </c>
      <c r="C97" s="29">
        <v>41001817.189999998</v>
      </c>
      <c r="D97" s="29">
        <v>0</v>
      </c>
      <c r="E97" s="29">
        <f>+B97+C97+D97</f>
        <v>41001817.189999998</v>
      </c>
      <c r="F97" s="29">
        <v>41001817.189999998</v>
      </c>
      <c r="G97" s="30">
        <f t="shared" si="9"/>
        <v>0</v>
      </c>
      <c r="H97" s="5"/>
      <c r="K97" s="5"/>
    </row>
    <row r="98" spans="1:11" x14ac:dyDescent="0.25">
      <c r="A98" s="22" t="s">
        <v>98</v>
      </c>
      <c r="B98" s="26">
        <f>SUM(B99:B103)</f>
        <v>0</v>
      </c>
      <c r="C98" s="26">
        <f t="shared" ref="C98:G98" si="10">SUM(C99:C103)</f>
        <v>19934100</v>
      </c>
      <c r="D98" s="26">
        <f t="shared" si="10"/>
        <v>0</v>
      </c>
      <c r="E98" s="26">
        <f t="shared" si="10"/>
        <v>19934100</v>
      </c>
      <c r="F98" s="26">
        <f t="shared" si="10"/>
        <v>19934100</v>
      </c>
      <c r="G98" s="27">
        <f t="shared" si="10"/>
        <v>0</v>
      </c>
      <c r="H98" s="5"/>
      <c r="K98" s="5"/>
    </row>
    <row r="99" spans="1:11" x14ac:dyDescent="0.25">
      <c r="A99" s="28" t="s">
        <v>99</v>
      </c>
      <c r="B99" s="29">
        <v>0</v>
      </c>
      <c r="C99" s="29">
        <v>3500000</v>
      </c>
      <c r="D99" s="29">
        <v>0</v>
      </c>
      <c r="E99" s="29">
        <f>+B99+C99+D99</f>
        <v>3500000</v>
      </c>
      <c r="F99" s="29">
        <v>3500000</v>
      </c>
      <c r="G99" s="30">
        <f>+E99-F99</f>
        <v>0</v>
      </c>
      <c r="H99" s="5"/>
      <c r="K99" s="5"/>
    </row>
    <row r="100" spans="1:11" x14ac:dyDescent="0.25">
      <c r="A100" s="28" t="s">
        <v>100</v>
      </c>
      <c r="B100" s="29">
        <v>0</v>
      </c>
      <c r="C100" s="29">
        <v>1000000</v>
      </c>
      <c r="D100" s="29">
        <v>0</v>
      </c>
      <c r="E100" s="29">
        <f>+B100+C100+D100</f>
        <v>1000000</v>
      </c>
      <c r="F100" s="29">
        <v>1000000</v>
      </c>
      <c r="G100" s="30">
        <f>+E100-F100</f>
        <v>0</v>
      </c>
      <c r="H100" s="5"/>
      <c r="I100" s="5"/>
      <c r="K100" s="5"/>
    </row>
    <row r="101" spans="1:11" x14ac:dyDescent="0.25">
      <c r="A101" s="28" t="s">
        <v>101</v>
      </c>
      <c r="B101" s="29">
        <v>0</v>
      </c>
      <c r="C101" s="29">
        <v>13754100</v>
      </c>
      <c r="D101" s="29">
        <v>0</v>
      </c>
      <c r="E101" s="29">
        <f>+B101+C101+D101</f>
        <v>13754100</v>
      </c>
      <c r="F101" s="29">
        <v>13754100</v>
      </c>
      <c r="G101" s="30">
        <f>+E101-F101</f>
        <v>0</v>
      </c>
      <c r="H101" s="5"/>
      <c r="I101" s="5"/>
      <c r="K101" s="5"/>
    </row>
    <row r="102" spans="1:11" x14ac:dyDescent="0.25">
      <c r="A102" s="28" t="s">
        <v>102</v>
      </c>
      <c r="B102" s="29">
        <v>0</v>
      </c>
      <c r="C102" s="29">
        <v>0</v>
      </c>
      <c r="D102" s="29">
        <v>0</v>
      </c>
      <c r="E102" s="29">
        <f>+B102+C102+D102</f>
        <v>0</v>
      </c>
      <c r="F102" s="29">
        <v>0</v>
      </c>
      <c r="G102" s="30">
        <f>+E102-F102</f>
        <v>0</v>
      </c>
      <c r="H102" s="5"/>
      <c r="I102" s="5"/>
      <c r="K102" s="5"/>
    </row>
    <row r="103" spans="1:11" x14ac:dyDescent="0.25">
      <c r="A103" s="28" t="s">
        <v>103</v>
      </c>
      <c r="B103" s="29">
        <v>0</v>
      </c>
      <c r="C103" s="29">
        <v>1680000</v>
      </c>
      <c r="D103" s="29">
        <v>0</v>
      </c>
      <c r="E103" s="29">
        <f>+B103+C103+D103</f>
        <v>1680000</v>
      </c>
      <c r="F103" s="29">
        <v>1680000</v>
      </c>
      <c r="G103" s="30">
        <f>+E103-F103</f>
        <v>0</v>
      </c>
      <c r="H103" s="5"/>
      <c r="I103" s="5"/>
      <c r="K103" s="5"/>
    </row>
    <row r="104" spans="1:11" x14ac:dyDescent="0.25">
      <c r="A104" s="18" t="s">
        <v>104</v>
      </c>
      <c r="B104" s="19">
        <f t="shared" ref="B104:G104" si="11">+B105+B108</f>
        <v>4431700000</v>
      </c>
      <c r="C104" s="19">
        <f t="shared" si="11"/>
        <v>1557002153.6000006</v>
      </c>
      <c r="D104" s="19">
        <f t="shared" si="11"/>
        <v>0</v>
      </c>
      <c r="E104" s="19">
        <f t="shared" si="11"/>
        <v>5988702153.6000004</v>
      </c>
      <c r="F104" s="19">
        <f t="shared" si="11"/>
        <v>3913728481.2699986</v>
      </c>
      <c r="G104" s="20">
        <f t="shared" si="11"/>
        <v>2074973672.3300018</v>
      </c>
      <c r="H104" s="6"/>
      <c r="I104" s="5"/>
      <c r="J104" s="6"/>
      <c r="K104" s="21"/>
    </row>
    <row r="105" spans="1:11" x14ac:dyDescent="0.25">
      <c r="A105" s="22" t="s">
        <v>105</v>
      </c>
      <c r="B105" s="37">
        <f>SUM(B106:B107)</f>
        <v>4430700000</v>
      </c>
      <c r="C105" s="37">
        <f>SUM(C106:C107)</f>
        <v>1554356353.6000006</v>
      </c>
      <c r="D105" s="37">
        <f>SUM(D106:D107)</f>
        <v>0</v>
      </c>
      <c r="E105" s="37">
        <f>SUM(E106:E107)</f>
        <v>5985056353.6000004</v>
      </c>
      <c r="F105" s="26">
        <f>SUM(F106:F107)</f>
        <v>3910082681.2699986</v>
      </c>
      <c r="G105" s="27">
        <f>+E105-F105</f>
        <v>2074973672.3300018</v>
      </c>
      <c r="H105" s="6"/>
      <c r="I105" s="5"/>
      <c r="J105" s="6"/>
      <c r="K105" s="21"/>
    </row>
    <row r="106" spans="1:11" x14ac:dyDescent="0.25">
      <c r="A106" s="28" t="s">
        <v>106</v>
      </c>
      <c r="B106" s="29">
        <v>4430700000</v>
      </c>
      <c r="C106" s="29">
        <v>1167080000</v>
      </c>
      <c r="D106" s="29">
        <v>0</v>
      </c>
      <c r="E106" s="29">
        <f>+B106+C106+D106</f>
        <v>5597780000</v>
      </c>
      <c r="F106" s="29">
        <v>3556506327.6699986</v>
      </c>
      <c r="G106" s="30">
        <f>+E106-F106</f>
        <v>2041273672.3300014</v>
      </c>
      <c r="H106" s="6"/>
      <c r="I106" s="5"/>
      <c r="J106" s="6"/>
      <c r="K106" s="21"/>
    </row>
    <row r="107" spans="1:11" x14ac:dyDescent="0.25">
      <c r="A107" s="28" t="s">
        <v>107</v>
      </c>
      <c r="B107" s="29">
        <v>0</v>
      </c>
      <c r="C107" s="29">
        <v>387276353.60000056</v>
      </c>
      <c r="D107" s="29">
        <v>0</v>
      </c>
      <c r="E107" s="29">
        <f>+B107+C107+D107</f>
        <v>387276353.60000056</v>
      </c>
      <c r="F107" s="29">
        <v>353576353.60000002</v>
      </c>
      <c r="G107" s="30">
        <f>+E107-F107</f>
        <v>33700000.000000536</v>
      </c>
      <c r="H107" s="6"/>
      <c r="I107" s="5"/>
      <c r="J107" s="6"/>
      <c r="K107" s="21"/>
    </row>
    <row r="108" spans="1:11" x14ac:dyDescent="0.25">
      <c r="A108" s="22" t="s">
        <v>108</v>
      </c>
      <c r="B108" s="37">
        <f>SUM(B109:B109)</f>
        <v>1000000</v>
      </c>
      <c r="C108" s="26">
        <f>SUM(C109:C109)</f>
        <v>2645800</v>
      </c>
      <c r="D108" s="26">
        <f>SUM(D109:D109)</f>
        <v>0</v>
      </c>
      <c r="E108" s="26">
        <f>+B108+C108+D108</f>
        <v>3645800</v>
      </c>
      <c r="F108" s="26">
        <f>SUM(F109:F109)</f>
        <v>3645800</v>
      </c>
      <c r="G108" s="27">
        <f>+E108-F108</f>
        <v>0</v>
      </c>
      <c r="H108" s="6"/>
      <c r="I108" s="5"/>
      <c r="J108" s="6"/>
      <c r="K108" s="21"/>
    </row>
    <row r="109" spans="1:11" x14ac:dyDescent="0.25">
      <c r="A109" s="28" t="s">
        <v>109</v>
      </c>
      <c r="B109" s="29">
        <v>1000000</v>
      </c>
      <c r="C109" s="29">
        <v>2645800</v>
      </c>
      <c r="D109" s="29">
        <v>0</v>
      </c>
      <c r="E109" s="29">
        <f>+B109+C109+D109</f>
        <v>3645800</v>
      </c>
      <c r="F109" s="29">
        <v>3645800</v>
      </c>
      <c r="G109" s="30">
        <f>+E109-F109</f>
        <v>0</v>
      </c>
      <c r="H109" s="6"/>
      <c r="I109" s="5"/>
      <c r="J109" s="6"/>
      <c r="K109" s="21"/>
    </row>
    <row r="110" spans="1:11" x14ac:dyDescent="0.25">
      <c r="A110" s="18" t="s">
        <v>110</v>
      </c>
      <c r="B110" s="19">
        <f t="shared" ref="B110:G110" si="12">SUM(B111:B114)</f>
        <v>84188000</v>
      </c>
      <c r="C110" s="19">
        <f t="shared" si="12"/>
        <v>1911648994.26</v>
      </c>
      <c r="D110" s="19">
        <f t="shared" si="12"/>
        <v>0</v>
      </c>
      <c r="E110" s="19">
        <f t="shared" si="12"/>
        <v>1995836994.26</v>
      </c>
      <c r="F110" s="19">
        <f t="shared" si="12"/>
        <v>732496166.46000004</v>
      </c>
      <c r="G110" s="20">
        <f t="shared" si="12"/>
        <v>1263340827.8</v>
      </c>
      <c r="H110" s="6"/>
      <c r="I110" s="5"/>
      <c r="J110" s="6"/>
      <c r="K110" s="6"/>
    </row>
    <row r="111" spans="1:11" x14ac:dyDescent="0.25">
      <c r="A111" s="28" t="s">
        <v>111</v>
      </c>
      <c r="B111" s="29">
        <v>80000</v>
      </c>
      <c r="C111" s="29">
        <v>0</v>
      </c>
      <c r="D111" s="29">
        <v>0</v>
      </c>
      <c r="E111" s="29">
        <f>+B111+C111+D111</f>
        <v>80000</v>
      </c>
      <c r="F111" s="29">
        <v>55785.7</v>
      </c>
      <c r="G111" s="30">
        <f>+E111-F111</f>
        <v>24214.300000000003</v>
      </c>
      <c r="H111" s="5"/>
      <c r="K111" s="5"/>
    </row>
    <row r="112" spans="1:11" x14ac:dyDescent="0.25">
      <c r="A112" s="28" t="s">
        <v>112</v>
      </c>
      <c r="B112" s="29">
        <v>8000</v>
      </c>
      <c r="C112" s="29">
        <v>0</v>
      </c>
      <c r="D112" s="29">
        <v>0</v>
      </c>
      <c r="E112" s="29">
        <f>+B112+C112+D112</f>
        <v>8000</v>
      </c>
      <c r="F112" s="29">
        <v>6470.58</v>
      </c>
      <c r="G112" s="30">
        <f>+E112-F112</f>
        <v>1529.42</v>
      </c>
      <c r="H112" s="5"/>
    </row>
    <row r="113" spans="1:17" x14ac:dyDescent="0.25">
      <c r="A113" s="28" t="s">
        <v>113</v>
      </c>
      <c r="B113" s="29">
        <v>0</v>
      </c>
      <c r="C113" s="29">
        <v>1911648994.26</v>
      </c>
      <c r="D113" s="29">
        <v>0</v>
      </c>
      <c r="E113" s="29">
        <f>+B113+C113+D113</f>
        <v>1911648994.26</v>
      </c>
      <c r="F113" s="38">
        <v>732433910.18000007</v>
      </c>
      <c r="G113" s="30">
        <f>+E113-F113</f>
        <v>1179215084.0799999</v>
      </c>
      <c r="H113" s="5"/>
      <c r="I113" s="5"/>
      <c r="J113" s="5"/>
    </row>
    <row r="114" spans="1:17" x14ac:dyDescent="0.25">
      <c r="A114" s="28" t="s">
        <v>114</v>
      </c>
      <c r="B114" s="29">
        <v>84100000</v>
      </c>
      <c r="C114" s="29">
        <v>0</v>
      </c>
      <c r="D114" s="29">
        <v>0</v>
      </c>
      <c r="E114" s="29">
        <f>+B114+C114+D114</f>
        <v>84100000</v>
      </c>
      <c r="F114" s="29">
        <v>0</v>
      </c>
      <c r="G114" s="30">
        <f>+E114-F114</f>
        <v>84100000</v>
      </c>
      <c r="H114" s="5"/>
    </row>
    <row r="115" spans="1:17" s="39" customFormat="1" x14ac:dyDescent="0.25">
      <c r="A115" s="18" t="s">
        <v>115</v>
      </c>
      <c r="B115" s="19">
        <f t="shared" ref="B115:G115" si="13">+B110+B9</f>
        <v>13391871000</v>
      </c>
      <c r="C115" s="19">
        <f t="shared" si="13"/>
        <v>8654131899.3700008</v>
      </c>
      <c r="D115" s="19">
        <f t="shared" si="13"/>
        <v>0</v>
      </c>
      <c r="E115" s="19">
        <f t="shared" si="13"/>
        <v>22046002899.369999</v>
      </c>
      <c r="F115" s="19">
        <f t="shared" si="13"/>
        <v>15664978342.23</v>
      </c>
      <c r="G115" s="20">
        <f t="shared" si="13"/>
        <v>6381024557.1400032</v>
      </c>
      <c r="H115" s="6"/>
      <c r="I115"/>
      <c r="J115"/>
      <c r="K115"/>
      <c r="L115"/>
      <c r="M115"/>
      <c r="N115"/>
      <c r="O115"/>
      <c r="P115"/>
      <c r="Q115"/>
    </row>
    <row r="116" spans="1:17" x14ac:dyDescent="0.25">
      <c r="A116" s="40"/>
      <c r="B116" s="41"/>
      <c r="C116" s="42"/>
      <c r="D116" s="42"/>
      <c r="E116" s="43"/>
      <c r="F116" s="42"/>
      <c r="G116" s="44"/>
      <c r="H116" s="36"/>
    </row>
    <row r="117" spans="1:17" x14ac:dyDescent="0.25">
      <c r="A117" s="22" t="s">
        <v>116</v>
      </c>
      <c r="B117" s="23">
        <f t="shared" ref="B117:G117" si="14">SUM(B118:B121)</f>
        <v>1180000000</v>
      </c>
      <c r="C117" s="23">
        <f t="shared" si="14"/>
        <v>6391855149.2700005</v>
      </c>
      <c r="D117" s="23">
        <f t="shared" si="14"/>
        <v>0</v>
      </c>
      <c r="E117" s="23">
        <f t="shared" si="14"/>
        <v>7571855149.2700005</v>
      </c>
      <c r="F117" s="23">
        <f t="shared" si="14"/>
        <v>7432455532.5799999</v>
      </c>
      <c r="G117" s="24">
        <f t="shared" si="14"/>
        <v>139399616.69000006</v>
      </c>
      <c r="H117" s="6"/>
      <c r="I117" s="5"/>
      <c r="J117" s="6"/>
      <c r="K117" s="21"/>
    </row>
    <row r="118" spans="1:17" x14ac:dyDescent="0.25">
      <c r="A118" s="28" t="s">
        <v>117</v>
      </c>
      <c r="B118" s="29">
        <v>500000000</v>
      </c>
      <c r="C118" s="29">
        <v>1045588269.04</v>
      </c>
      <c r="D118" s="29">
        <v>0</v>
      </c>
      <c r="E118" s="29">
        <f>B118+C118+D118</f>
        <v>1545588269.04</v>
      </c>
      <c r="F118" s="29">
        <v>1406188652.3499999</v>
      </c>
      <c r="G118" s="30">
        <f>+E118-F118</f>
        <v>139399616.69000006</v>
      </c>
      <c r="H118" s="5"/>
    </row>
    <row r="119" spans="1:17" x14ac:dyDescent="0.25">
      <c r="A119" s="28" t="s">
        <v>118</v>
      </c>
      <c r="B119" s="29">
        <v>0</v>
      </c>
      <c r="C119" s="29">
        <v>57966880.230000004</v>
      </c>
      <c r="D119" s="29">
        <v>0</v>
      </c>
      <c r="E119" s="29">
        <f>B119+C119+D119</f>
        <v>57966880.230000004</v>
      </c>
      <c r="F119" s="29">
        <v>57966880.230000004</v>
      </c>
      <c r="G119" s="30">
        <f>+E119-F119</f>
        <v>0</v>
      </c>
      <c r="H119" s="5"/>
    </row>
    <row r="120" spans="1:17" x14ac:dyDescent="0.25">
      <c r="A120" s="28" t="s">
        <v>119</v>
      </c>
      <c r="B120" s="29">
        <v>550000000</v>
      </c>
      <c r="C120" s="29">
        <v>5288300000</v>
      </c>
      <c r="D120" s="29">
        <v>0</v>
      </c>
      <c r="E120" s="29">
        <f>B120+C120+D120</f>
        <v>5838300000</v>
      </c>
      <c r="F120" s="29">
        <v>5838300000</v>
      </c>
      <c r="G120" s="30">
        <f>+E120-F120</f>
        <v>0</v>
      </c>
      <c r="H120" s="5"/>
      <c r="I120" s="5"/>
    </row>
    <row r="121" spans="1:17" x14ac:dyDescent="0.25">
      <c r="A121" s="28" t="s">
        <v>120</v>
      </c>
      <c r="B121" s="29">
        <v>130000000</v>
      </c>
      <c r="C121" s="29">
        <v>0</v>
      </c>
      <c r="D121" s="29">
        <v>0</v>
      </c>
      <c r="E121" s="29">
        <f>B121+C121+D121</f>
        <v>130000000</v>
      </c>
      <c r="F121" s="29">
        <v>130000000</v>
      </c>
      <c r="G121" s="30">
        <f>+E121-F121</f>
        <v>0</v>
      </c>
      <c r="H121" s="5"/>
    </row>
    <row r="122" spans="1:17" s="39" customFormat="1" ht="15.75" thickBot="1" x14ac:dyDescent="0.3">
      <c r="A122" s="45" t="s">
        <v>121</v>
      </c>
      <c r="B122" s="46">
        <f t="shared" ref="B122:G122" si="15">B115+B117</f>
        <v>14571871000</v>
      </c>
      <c r="C122" s="46">
        <f t="shared" si="15"/>
        <v>15045987048.640001</v>
      </c>
      <c r="D122" s="46">
        <f t="shared" si="15"/>
        <v>0</v>
      </c>
      <c r="E122" s="46">
        <f t="shared" si="15"/>
        <v>29617858048.639999</v>
      </c>
      <c r="F122" s="46">
        <f t="shared" si="15"/>
        <v>23097433874.809998</v>
      </c>
      <c r="G122" s="47">
        <f t="shared" si="15"/>
        <v>6520424173.8300037</v>
      </c>
      <c r="H122" s="6"/>
      <c r="I122"/>
      <c r="J122" s="5"/>
      <c r="K122"/>
      <c r="L122"/>
      <c r="M122"/>
      <c r="N122"/>
      <c r="O122"/>
      <c r="P122"/>
      <c r="Q122"/>
    </row>
    <row r="124" spans="1:17" x14ac:dyDescent="0.25">
      <c r="A124" s="48"/>
      <c r="B124" s="6"/>
      <c r="C124" s="6"/>
      <c r="E124" s="6"/>
      <c r="F124" s="6"/>
      <c r="G124" s="6"/>
      <c r="H124" s="6"/>
    </row>
    <row r="125" spans="1:17" x14ac:dyDescent="0.25">
      <c r="D125" s="5"/>
      <c r="E125" s="6"/>
    </row>
    <row r="126" spans="1:17" x14ac:dyDescent="0.25">
      <c r="B126" s="6"/>
      <c r="C126" s="6"/>
      <c r="D126" s="6"/>
      <c r="E126" s="6"/>
      <c r="F126" s="6"/>
      <c r="G126" s="6"/>
      <c r="H126" s="6"/>
    </row>
    <row r="127" spans="1:17" ht="18.75" x14ac:dyDescent="0.3">
      <c r="C127" s="5"/>
      <c r="E127" s="49"/>
      <c r="I127" s="50"/>
    </row>
    <row r="128" spans="1:17" x14ac:dyDescent="0.25">
      <c r="I128" s="50"/>
    </row>
    <row r="129" spans="9:9" x14ac:dyDescent="0.25">
      <c r="I129" s="50"/>
    </row>
  </sheetData>
  <mergeCells count="8">
    <mergeCell ref="I127:I129"/>
    <mergeCell ref="A4:G4"/>
    <mergeCell ref="A6:A8"/>
    <mergeCell ref="B6:B8"/>
    <mergeCell ref="C6:D7"/>
    <mergeCell ref="E6:E8"/>
    <mergeCell ref="F6:F8"/>
    <mergeCell ref="G6:G8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 </vt:lpstr>
      <vt:lpstr>'ACUM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2024-03-04T15:55:58Z</dcterms:created>
  <dcterms:modified xsi:type="dcterms:W3CDTF">2024-03-04T15:56:20Z</dcterms:modified>
</cp:coreProperties>
</file>