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06-2023\"/>
    </mc:Choice>
  </mc:AlternateContent>
  <xr:revisionPtr revIDLastSave="0" documentId="8_{5E69F4A8-F5D1-48AB-9DA9-C4E90AF7AF6E}" xr6:coauthVersionLast="47" xr6:coauthVersionMax="47" xr10:uidLastSave="{00000000-0000-0000-0000-000000000000}"/>
  <bookViews>
    <workbookView xWindow="-120" yWindow="-120" windowWidth="24240" windowHeight="13140" xr2:uid="{E331576F-F10A-4FE5-B1D2-AE0DE4E55D43}"/>
  </bookViews>
  <sheets>
    <sheet name="ACUM" sheetId="1" r:id="rId1"/>
  </sheets>
  <definedNames>
    <definedName name="_xlnm.Print_Area" localSheetId="0">ACUM!$A$1:$G$104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G102" i="1" s="1"/>
  <c r="E101" i="1"/>
  <c r="G101" i="1" s="1"/>
  <c r="G100" i="1"/>
  <c r="E100" i="1"/>
  <c r="E99" i="1"/>
  <c r="E98" i="1" s="1"/>
  <c r="F98" i="1"/>
  <c r="D98" i="1"/>
  <c r="C98" i="1"/>
  <c r="B98" i="1"/>
  <c r="G94" i="1"/>
  <c r="E94" i="1"/>
  <c r="G93" i="1"/>
  <c r="E93" i="1"/>
  <c r="E92" i="1"/>
  <c r="G92" i="1" s="1"/>
  <c r="E91" i="1"/>
  <c r="G91" i="1" s="1"/>
  <c r="G90" i="1" s="1"/>
  <c r="F90" i="1"/>
  <c r="D90" i="1"/>
  <c r="C90" i="1"/>
  <c r="B90" i="1"/>
  <c r="G89" i="1"/>
  <c r="E89" i="1"/>
  <c r="F88" i="1"/>
  <c r="D88" i="1"/>
  <c r="E88" i="1" s="1"/>
  <c r="G88" i="1" s="1"/>
  <c r="C88" i="1"/>
  <c r="B88" i="1"/>
  <c r="E87" i="1"/>
  <c r="G87" i="1" s="1"/>
  <c r="G86" i="1"/>
  <c r="E86" i="1"/>
  <c r="F85" i="1"/>
  <c r="F84" i="1" s="1"/>
  <c r="D85" i="1"/>
  <c r="D84" i="1" s="1"/>
  <c r="C85" i="1"/>
  <c r="C84" i="1" s="1"/>
  <c r="B85" i="1"/>
  <c r="B84" i="1" s="1"/>
  <c r="G83" i="1"/>
  <c r="E83" i="1"/>
  <c r="E82" i="1"/>
  <c r="G82" i="1" s="1"/>
  <c r="E81" i="1"/>
  <c r="G81" i="1" s="1"/>
  <c r="G80" i="1" s="1"/>
  <c r="F80" i="1"/>
  <c r="D80" i="1"/>
  <c r="D67" i="1" s="1"/>
  <c r="C80" i="1"/>
  <c r="B80" i="1"/>
  <c r="E79" i="1"/>
  <c r="G79" i="1" s="1"/>
  <c r="E78" i="1"/>
  <c r="G78" i="1" s="1"/>
  <c r="E77" i="1"/>
  <c r="G77" i="1" s="1"/>
  <c r="G76" i="1"/>
  <c r="E76" i="1"/>
  <c r="E75" i="1"/>
  <c r="G75" i="1" s="1"/>
  <c r="G74" i="1"/>
  <c r="E74" i="1"/>
  <c r="E73" i="1"/>
  <c r="G73" i="1" s="1"/>
  <c r="E72" i="1"/>
  <c r="G72" i="1" s="1"/>
  <c r="E71" i="1"/>
  <c r="G71" i="1" s="1"/>
  <c r="G70" i="1"/>
  <c r="E70" i="1"/>
  <c r="E69" i="1"/>
  <c r="G69" i="1" s="1"/>
  <c r="F68" i="1"/>
  <c r="C68" i="1"/>
  <c r="C67" i="1" s="1"/>
  <c r="C9" i="1" s="1"/>
  <c r="B68" i="1"/>
  <c r="E68" i="1" s="1"/>
  <c r="F67" i="1"/>
  <c r="E66" i="1"/>
  <c r="G66" i="1" s="1"/>
  <c r="F65" i="1"/>
  <c r="C65" i="1"/>
  <c r="E65" i="1" s="1"/>
  <c r="G65" i="1" s="1"/>
  <c r="E64" i="1"/>
  <c r="G64" i="1" s="1"/>
  <c r="G63" i="1"/>
  <c r="E63" i="1"/>
  <c r="E62" i="1"/>
  <c r="G62" i="1" s="1"/>
  <c r="E61" i="1"/>
  <c r="G61" i="1" s="1"/>
  <c r="E60" i="1"/>
  <c r="G60" i="1" s="1"/>
  <c r="E59" i="1"/>
  <c r="G59" i="1" s="1"/>
  <c r="E58" i="1"/>
  <c r="G58" i="1" s="1"/>
  <c r="G57" i="1"/>
  <c r="E57" i="1"/>
  <c r="E56" i="1"/>
  <c r="G56" i="1" s="1"/>
  <c r="E55" i="1"/>
  <c r="G55" i="1" s="1"/>
  <c r="E54" i="1"/>
  <c r="G54" i="1" s="1"/>
  <c r="E53" i="1"/>
  <c r="G53" i="1" s="1"/>
  <c r="E52" i="1"/>
  <c r="G52" i="1" s="1"/>
  <c r="G51" i="1"/>
  <c r="E51" i="1"/>
  <c r="E50" i="1"/>
  <c r="G50" i="1" s="1"/>
  <c r="E49" i="1"/>
  <c r="G49" i="1" s="1"/>
  <c r="E48" i="1"/>
  <c r="G48" i="1" s="1"/>
  <c r="E47" i="1"/>
  <c r="G47" i="1" s="1"/>
  <c r="E46" i="1"/>
  <c r="G46" i="1" s="1"/>
  <c r="G45" i="1"/>
  <c r="E45" i="1"/>
  <c r="E44" i="1"/>
  <c r="G44" i="1" s="1"/>
  <c r="E43" i="1"/>
  <c r="G43" i="1" s="1"/>
  <c r="E42" i="1"/>
  <c r="G42" i="1" s="1"/>
  <c r="E41" i="1"/>
  <c r="G41" i="1" s="1"/>
  <c r="E40" i="1"/>
  <c r="G40" i="1" s="1"/>
  <c r="G39" i="1"/>
  <c r="E39" i="1"/>
  <c r="E38" i="1"/>
  <c r="G38" i="1" s="1"/>
  <c r="G37" i="1" s="1"/>
  <c r="F37" i="1"/>
  <c r="D37" i="1"/>
  <c r="C37" i="1"/>
  <c r="B37" i="1"/>
  <c r="E36" i="1"/>
  <c r="G36" i="1" s="1"/>
  <c r="G35" i="1"/>
  <c r="E35" i="1"/>
  <c r="E34" i="1"/>
  <c r="G34" i="1" s="1"/>
  <c r="E33" i="1"/>
  <c r="G33" i="1" s="1"/>
  <c r="E32" i="1"/>
  <c r="G32" i="1" s="1"/>
  <c r="E31" i="1"/>
  <c r="G31" i="1" s="1"/>
  <c r="E30" i="1"/>
  <c r="G30" i="1" s="1"/>
  <c r="G29" i="1"/>
  <c r="E29" i="1"/>
  <c r="E28" i="1"/>
  <c r="G28" i="1" s="1"/>
  <c r="E27" i="1"/>
  <c r="G27" i="1" s="1"/>
  <c r="E26" i="1"/>
  <c r="G26" i="1" s="1"/>
  <c r="E25" i="1"/>
  <c r="G25" i="1" s="1"/>
  <c r="E24" i="1"/>
  <c r="G24" i="1" s="1"/>
  <c r="G23" i="1"/>
  <c r="E23" i="1"/>
  <c r="E22" i="1"/>
  <c r="G22" i="1" s="1"/>
  <c r="E21" i="1"/>
  <c r="G21" i="1" s="1"/>
  <c r="E20" i="1"/>
  <c r="G20" i="1" s="1"/>
  <c r="E19" i="1"/>
  <c r="G19" i="1" s="1"/>
  <c r="E18" i="1"/>
  <c r="G18" i="1" s="1"/>
  <c r="G17" i="1"/>
  <c r="E17" i="1"/>
  <c r="E16" i="1"/>
  <c r="G16" i="1" s="1"/>
  <c r="E15" i="1"/>
  <c r="G15" i="1" s="1"/>
  <c r="E14" i="1"/>
  <c r="G14" i="1" s="1"/>
  <c r="E13" i="1"/>
  <c r="G13" i="1" s="1"/>
  <c r="E12" i="1"/>
  <c r="G12" i="1" s="1"/>
  <c r="F11" i="1"/>
  <c r="F10" i="1" s="1"/>
  <c r="F9" i="1" s="1"/>
  <c r="D11" i="1"/>
  <c r="C11" i="1"/>
  <c r="B11" i="1"/>
  <c r="D10" i="1"/>
  <c r="C10" i="1"/>
  <c r="B10" i="1"/>
  <c r="F96" i="1" l="1"/>
  <c r="F103" i="1" s="1"/>
  <c r="G11" i="1"/>
  <c r="G10" i="1" s="1"/>
  <c r="C96" i="1"/>
  <c r="C103" i="1" s="1"/>
  <c r="G68" i="1"/>
  <c r="G67" i="1" s="1"/>
  <c r="E67" i="1"/>
  <c r="B9" i="1"/>
  <c r="B96" i="1" s="1"/>
  <c r="B103" i="1" s="1"/>
  <c r="D9" i="1"/>
  <c r="D96" i="1" s="1"/>
  <c r="D103" i="1" s="1"/>
  <c r="E85" i="1"/>
  <c r="E37" i="1"/>
  <c r="B67" i="1"/>
  <c r="E80" i="1"/>
  <c r="E90" i="1"/>
  <c r="E11" i="1"/>
  <c r="E10" i="1" s="1"/>
  <c r="G99" i="1"/>
  <c r="G98" i="1" s="1"/>
  <c r="G85" i="1" l="1"/>
  <c r="G84" i="1" s="1"/>
  <c r="E84" i="1"/>
  <c r="G9" i="1"/>
  <c r="G96" i="1" s="1"/>
  <c r="G103" i="1" s="1"/>
  <c r="E9" i="1"/>
  <c r="E96" i="1"/>
  <c r="E103" i="1" s="1"/>
</calcChain>
</file>

<file path=xl/sharedStrings.xml><?xml version="1.0" encoding="utf-8"?>
<sst xmlns="http://schemas.openxmlformats.org/spreadsheetml/2006/main" count="102" uniqueCount="102">
  <si>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</si>
  <si>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</si>
  <si>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</si>
  <si>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</si>
  <si>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</si>
  <si>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</si>
  <si>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</si>
  <si>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</si>
  <si>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</si>
  <si>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</si>
  <si>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</si>
  <si>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</si>
  <si>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</si>
  <si>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</si>
  <si>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</si>
  <si>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</si>
  <si>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1.3.2.01.05 - CANASTOS PARA RESIDUOS (E. ANTERIORES)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</si>
  <si>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</si>
  <si>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</si>
  <si>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</si>
  <si>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</si>
  <si>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</si>
  <si>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</si>
  <si>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</si>
  <si>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1.3.2.03.02 - DERECHOS DE CEMENTERIO (E. ANTERIORES)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</si>
  <si>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</si>
  <si>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</si>
  <si>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</si>
  <si>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</si>
  <si>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1.3.2.14.00 - OTROS DERECHOS                                     </t>
  </si>
  <si>
    <t xml:space="preserve">1.3.2.15.00 - COMISION ADMINISTRATIVA                            </t>
  </si>
  <si>
    <t xml:space="preserve">1.3.2.16.00 - COMISIÓN ADMINISTRATIVA RETENCIONES SUEL           </t>
  </si>
  <si>
    <t xml:space="preserve">1.3.2.20.03 - DERECHOS INSPECCION ANTENAS (EJERCICIO C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</si>
  <si>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</si>
  <si>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</si>
  <si>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1.3.2.22.01 - RECUPERO SALUD EJERCICIO CORRIENTE                 </t>
  </si>
  <si>
    <t xml:space="preserve">1.3.2.22.02 - RECUPERO SALUD EJERCICIO NO CORRIENTE.             </t>
  </si>
  <si>
    <t xml:space="preserve">OTROS INGRESOS DE ORIGEN MUNICIPAL                                                                                      
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</si>
  <si>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</si>
  <si>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</si>
  <si>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</si>
  <si>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</si>
  <si>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1.3.3.02.04 - INTERESES PRESTAMOS EMPRENDIMIENTOS                </t>
  </si>
  <si>
    <t xml:space="preserve">1.3.3.02.05 - INTERESES PRESTAMOS PROGRAMA MUNICIPAL M   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</si>
  <si>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</si>
  <si>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</si>
  <si>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</si>
  <si>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</si>
  <si>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</si>
  <si>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</si>
  <si>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</si>
  <si>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</si>
  <si>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</si>
  <si>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1.3.3.11.01 - INGRESOS OPERATIVOS I.P.V.                         </t>
  </si>
  <si>
    <t xml:space="preserve">1.3.3.12.01 - RENTAS FINANCIERAS                                 </t>
  </si>
  <si>
    <t xml:space="preserve">1.3.3.12.03 - VENTA DE RESIDUOS                                  </t>
  </si>
  <si>
    <t xml:space="preserve">1.3.3.12.05 - GASTOS RECUPERADOS                                 </t>
  </si>
  <si>
    <t xml:space="preserve">1.3.3.12.06 - REINTEGRO A.R.T.                                   </t>
  </si>
  <si>
    <t xml:space="preserve">1.3.3.12.08 - AUSPICIO EVENTOS CULTURALES DEPORTIVOS Y           </t>
  </si>
  <si>
    <t xml:space="preserve">1.3.3.12.12 - RECUPERO SINIESTRO                                 </t>
  </si>
  <si>
    <t xml:space="preserve">1.3.3.12.13 - FIESTA DE LA CERVEZA                               </t>
  </si>
  <si>
    <t xml:space="preserve">1.3.3.12.14 - CONVENIO BANCO SUPERVIELLE                         </t>
  </si>
  <si>
    <t xml:space="preserve">1.3.3.12.21 - AUSPICIOS                                          </t>
  </si>
  <si>
    <t xml:space="preserve">1.3.3.12.25 - RECUPERO POR JUICIOS                               </t>
  </si>
  <si>
    <t xml:space="preserve">1.3.3.14.02 - REC. URBANO - ZUÑIGA PABLO DAVID - PROG.           </t>
  </si>
  <si>
    <t xml:space="preserve">  -  DE OTRA JURISDICCION</t>
  </si>
  <si>
    <t xml:space="preserve">1.4.1.04 - GRUPO DE FUNDACIONES DE EMPRESAS EDUTEC    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</si>
  <si>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</si>
  <si>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</si>
  <si>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</si>
  <si>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</si>
  <si>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</si>
  <si>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</si>
  <si>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1.1.1.01.06.001 - IMPUESTO SOBRE LOS INGRESOS BRUTOS VENCI       </t>
  </si>
  <si>
    <t xml:space="preserve">1.1.1.01.06.002 - IMPUESTO INMOBILIARIO VENCIDOS                 </t>
  </si>
  <si>
    <t xml:space="preserve">1.1.1.01.06.003 - IMPUESTO A LOS AUTOMOTORES VENCIDOS            </t>
  </si>
  <si>
    <t xml:space="preserve">1.1.1.01.06.004 - IMPUESTO A LOS SELLOS VENCIDOS                 </t>
  </si>
  <si>
    <t xml:space="preserve">1.1.1.01.07 - FINANCIAMIENTO EDUCATIVO                           </t>
  </si>
  <si>
    <t xml:space="preserve">1.1.1.01.08 - FONDO DE PROMOCIÓN TURÍSTICA                       </t>
  </si>
  <si>
    <t xml:space="preserve">1.1.1.01.13 - CANON EXTRAORDINARIO PRODUCCIÓN HIDROCAR           </t>
  </si>
  <si>
    <t>OTROS INGRESOS DE JURISDICCION PROVINCIAL</t>
  </si>
  <si>
    <t xml:space="preserve">1.1.3.01.01.003 - PROGRAMA NUEVAS REDES                          </t>
  </si>
  <si>
    <t xml:space="preserve">1.1.3.01.02.000 - FONDOS PARA DESARROLLO CULTURAL                </t>
  </si>
  <si>
    <t xml:space="preserve">1.1.3.01.04.005 - CONECTAR LAB (EX INFINITO POR DESCUBRIR)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</si>
  <si>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</si>
  <si>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</si>
  <si>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</si>
  <si>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1.2.1.03 - DISTRIBUCIÓN SECUNDARIA VENCIDA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</si>
  <si>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</si>
  <si>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</si>
  <si>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</si>
  <si>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                 -REEMBOLSO DE OBRAS PÚBLICAS        </t>
  </si>
  <si>
    <t xml:space="preserve">2.3                 -REEMBOLSO DE PRÉSTAMOS         </t>
  </si>
  <si>
    <t xml:space="preserve">2.5                 -TRANSF. DE FONDOS PARA INVERSIÓN PÚBLICA      </t>
  </si>
  <si>
    <t xml:space="preserve">2.6                 -REEMBOLSO DE VIVIENDAS       </t>
  </si>
  <si>
    <t>TOTAL DE RECURSOS</t>
  </si>
  <si>
    <t>FINANCIAMIENTO</t>
  </si>
  <si>
    <t xml:space="preserve">7.1                 -USO DEL CRÉDITO  </t>
  </si>
  <si>
    <t xml:space="preserve"> 7.2                 -APORTES NO REINTEGRABLES      </t>
  </si>
  <si>
    <t>7.4                 -REMANENTES DE EJERCICIOS ANTERIORES</t>
  </si>
  <si>
    <t xml:space="preserve">7.5                 -ADELANTOS A PROVEEDORES Y CONTRATISTAS      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</si>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</sst>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0"/>
      <name val="Agency FB"/>
      <family val="2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4" fontId="2" fillId="2" borderId="1" xfId="0" applyNumberFormat="1" applyFont="1" applyFill="1" applyBorder="1"/>
    <xf numFmtId="0" fontId="4" fillId="0" borderId="1" xfId="0" applyFont="1" applyBorder="1" applyAlignment="1">
      <alignment vertical="center"/>
    </xf>
    <xf numFmtId="4" fontId="2" fillId="0" borderId="1" xfId="0" applyNumberFormat="1" applyFont="1" applyBorder="1"/>
    <xf numFmtId="0" fontId="6" fillId="0" borderId="1" xfId="0" applyFont="1" applyBorder="1" applyAlignment="1">
      <alignment vertical="center"/>
    </xf>
    <xf numFmtId="4" fontId="7" fillId="0" borderId="1" xfId="0" applyNumberFormat="1" applyFont="1" applyBorder="1"/>
    <xf numFmtId="0" fontId="9" fillId="0" borderId="1" xfId="1" applyFont="1" applyBorder="1"/>
    <xf numFmtId="4" fontId="0" fillId="0" borderId="1" xfId="0" applyNumberFormat="1" applyBorder="1"/>
    <xf numFmtId="4" fontId="0" fillId="0" borderId="2" xfId="0" applyNumberFormat="1" applyBorder="1"/>
    <xf numFmtId="0" fontId="9" fillId="0" borderId="1" xfId="1" applyFont="1" applyBorder="1" applyAlignment="1">
      <alignment wrapText="1"/>
    </xf>
    <xf numFmtId="4" fontId="7" fillId="0" borderId="1" xfId="0" applyNumberFormat="1" applyFont="1" applyBorder="1" applyAlignment="1">
      <alignment horizontal="right"/>
    </xf>
    <xf numFmtId="4" fontId="11" fillId="0" borderId="1" xfId="0" applyNumberFormat="1" applyFont="1" applyBorder="1"/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0" fillId="2" borderId="0" xfId="0" applyFill="1"/>
    <xf numFmtId="4" fontId="12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0" fillId="0" borderId="0" xfId="0" applyFill="1"/>
    <xf numFmtId="4" fontId="0" fillId="0" borderId="0" xfId="0" applyNumberFormat="1" applyFill="1"/>
    <xf numFmtId="4" fontId="2" fillId="0" borderId="0" xfId="0" applyNumberFormat="1" applyFont="1" applyFill="1"/>
    <xf numFmtId="0" fontId="8" fillId="0" borderId="0" xfId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17" fillId="0" borderId="0" xfId="1" applyFont="1" applyFill="1" applyBorder="1"/>
    <xf numFmtId="2" fontId="17" fillId="0" borderId="0" xfId="1" applyNumberFormat="1" applyFont="1" applyFill="1" applyBorder="1"/>
    <xf numFmtId="0" fontId="5" fillId="0" borderId="0" xfId="0" applyFont="1" applyFill="1" applyAlignment="1">
      <alignment horizontal="center" vertical="center"/>
    </xf>
    <xf numFmtId="4" fontId="2" fillId="0" borderId="3" xfId="0" applyNumberFormat="1" applyFont="1" applyFill="1" applyBorder="1"/>
    <xf numFmtId="4" fontId="10" fillId="0" borderId="0" xfId="0" applyNumberFormat="1" applyFont="1" applyFill="1" applyAlignment="1">
      <alignment vertical="center"/>
    </xf>
  </cellXfs>
  <cellStyles count="2">
    <cellStyle name="Normal" xfId="0" builtinId="0"/>
    <cellStyle name="Normal 2" xfId="1" xr:uid="{CB012180-5AE9-4517-88D8-2FE0C033C9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9C6AF1C-0FDC-4721-8876-48F9FC491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F3D54-7106-4F30-8C91-A8C605C63728}">
  <sheetPr>
    <tabColor rgb="FF92D050"/>
    <pageSetUpPr fitToPage="1"/>
  </sheetPr>
  <dimension ref="A1:AD122"/>
  <sheetViews>
    <sheetView tabSelected="1" workbookViewId="0">
      <selection activeCell="M110" sqref="M110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8" width="20.42578125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30" x14ac:dyDescent="0.25">
      <c r="F1" s="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x14ac:dyDescent="0.25">
      <c r="G2" s="2">
        <v>2023</v>
      </c>
      <c r="H2" s="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x14ac:dyDescent="0.25">
      <c r="A3" s="2"/>
      <c r="B3" s="2"/>
      <c r="C3" s="2"/>
      <c r="D3" s="2"/>
      <c r="E3" s="2"/>
      <c r="F3" s="2"/>
      <c r="G3" s="2"/>
      <c r="H3" s="2"/>
      <c r="I3" s="37"/>
      <c r="J3" s="37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x14ac:dyDescent="0.25">
      <c r="A4" s="3" t="s">
        <v>0</v>
      </c>
      <c r="B4" s="3"/>
      <c r="C4" s="3"/>
      <c r="D4" s="3"/>
      <c r="E4" s="3"/>
      <c r="F4" s="3"/>
      <c r="G4" s="3"/>
      <c r="H4" s="4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x14ac:dyDescent="0.25">
      <c r="A5" s="2"/>
      <c r="C5" s="5"/>
      <c r="D5" s="5"/>
      <c r="E5" s="5"/>
      <c r="F5" s="6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54" customHeight="1" x14ac:dyDescent="0.25">
      <c r="A6" s="7" t="s">
        <v>1</v>
      </c>
      <c r="B6" s="7" t="s">
        <v>2</v>
      </c>
      <c r="C6" s="7" t="s">
        <v>3</v>
      </c>
      <c r="D6" s="7"/>
      <c r="E6" s="7" t="s">
        <v>4</v>
      </c>
      <c r="F6" s="8" t="s">
        <v>5</v>
      </c>
      <c r="G6" s="7" t="s">
        <v>6</v>
      </c>
      <c r="H6" s="43"/>
      <c r="I6" s="3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3.75" customHeight="1" x14ac:dyDescent="0.25">
      <c r="A7" s="7"/>
      <c r="B7" s="7"/>
      <c r="C7" s="7"/>
      <c r="D7" s="7"/>
      <c r="E7" s="7"/>
      <c r="F7" s="8"/>
      <c r="G7" s="7"/>
      <c r="H7" s="43"/>
      <c r="I7" s="38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21" customHeight="1" x14ac:dyDescent="0.25">
      <c r="A8" s="7"/>
      <c r="B8" s="7"/>
      <c r="C8" s="9" t="s">
        <v>7</v>
      </c>
      <c r="D8" s="9" t="s">
        <v>8</v>
      </c>
      <c r="E8" s="7"/>
      <c r="F8" s="8"/>
      <c r="G8" s="7"/>
      <c r="H8" s="43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15" customHeight="1" x14ac:dyDescent="0.25">
      <c r="A9" s="10" t="s">
        <v>9</v>
      </c>
      <c r="B9" s="11">
        <f>+B10+B67+B84</f>
        <v>13307683000</v>
      </c>
      <c r="C9" s="11">
        <f>+C10+C67+C84+C65</f>
        <v>5402233117.2799988</v>
      </c>
      <c r="D9" s="11">
        <f>+D10+D67+D84</f>
        <v>0</v>
      </c>
      <c r="E9" s="11">
        <f>+E10+E67+E84+E65</f>
        <v>18709916117.279999</v>
      </c>
      <c r="F9" s="11">
        <f>+F10+F67+F84+F65</f>
        <v>10608865786.849997</v>
      </c>
      <c r="G9" s="11">
        <f>+G10+G67+G84</f>
        <v>8101050330.4300022</v>
      </c>
      <c r="H9" s="35"/>
      <c r="I9" s="29"/>
      <c r="J9" s="28"/>
      <c r="K9" s="3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x14ac:dyDescent="0.25">
      <c r="A10" s="12" t="s">
        <v>10</v>
      </c>
      <c r="B10" s="13">
        <f t="shared" ref="B10:G10" si="0">+B11+B37</f>
        <v>3360383000</v>
      </c>
      <c r="C10" s="13">
        <f t="shared" si="0"/>
        <v>2277623424.9300003</v>
      </c>
      <c r="D10" s="13">
        <f t="shared" si="0"/>
        <v>0</v>
      </c>
      <c r="E10" s="13">
        <f t="shared" si="0"/>
        <v>5638006424.9300003</v>
      </c>
      <c r="F10" s="13">
        <f t="shared" si="0"/>
        <v>4292427404.9099979</v>
      </c>
      <c r="G10" s="13">
        <f t="shared" si="0"/>
        <v>1345579020.0200028</v>
      </c>
      <c r="H10" s="35"/>
      <c r="I10" s="30"/>
      <c r="J10" s="28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x14ac:dyDescent="0.25">
      <c r="A11" s="14" t="s">
        <v>11</v>
      </c>
      <c r="B11" s="15">
        <f>SUM(B12:B36)</f>
        <v>1929326000</v>
      </c>
      <c r="C11" s="15">
        <f>SUM(C12:C36)</f>
        <v>5651764.6899999995</v>
      </c>
      <c r="D11" s="15">
        <f t="shared" ref="D11:E11" si="1">SUM(D12:D36)</f>
        <v>0</v>
      </c>
      <c r="E11" s="15">
        <f t="shared" si="1"/>
        <v>1934977764.6900001</v>
      </c>
      <c r="F11" s="15">
        <f>SUM(F12:F36)</f>
        <v>1180191750.03</v>
      </c>
      <c r="G11" s="15">
        <f>SUM(G12:G36)</f>
        <v>754786014.66000044</v>
      </c>
      <c r="H11" s="34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x14ac:dyDescent="0.25">
      <c r="A12" s="16" t="s">
        <v>12</v>
      </c>
      <c r="B12" s="17">
        <v>646500000</v>
      </c>
      <c r="C12" s="17">
        <v>0</v>
      </c>
      <c r="D12" s="17">
        <v>0</v>
      </c>
      <c r="E12" s="17">
        <f>+B12+C12+D12</f>
        <v>646500000</v>
      </c>
      <c r="F12" s="17">
        <v>370212999.67999959</v>
      </c>
      <c r="G12" s="17">
        <f>+E12-F12</f>
        <v>276287000.32000041</v>
      </c>
      <c r="H12" s="36"/>
      <c r="I12" s="40"/>
      <c r="J12" s="4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x14ac:dyDescent="0.25">
      <c r="A13" s="16" t="s">
        <v>13</v>
      </c>
      <c r="B13" s="17">
        <v>160400000</v>
      </c>
      <c r="C13" s="17">
        <v>0</v>
      </c>
      <c r="D13" s="17">
        <v>0</v>
      </c>
      <c r="E13" s="17">
        <f t="shared" ref="E13:E64" si="2">+B13+C13+D13</f>
        <v>160400000</v>
      </c>
      <c r="F13" s="17">
        <v>94965693.960000068</v>
      </c>
      <c r="G13" s="17">
        <f t="shared" ref="G13:G64" si="3">+E13-F13</f>
        <v>65434306.039999932</v>
      </c>
      <c r="H13" s="34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x14ac:dyDescent="0.25">
      <c r="A14" s="16" t="s">
        <v>14</v>
      </c>
      <c r="B14" s="17">
        <v>96700000</v>
      </c>
      <c r="C14" s="17">
        <v>0</v>
      </c>
      <c r="D14" s="17">
        <v>0</v>
      </c>
      <c r="E14" s="17">
        <f t="shared" si="2"/>
        <v>96700000</v>
      </c>
      <c r="F14" s="17">
        <v>58320877.180000037</v>
      </c>
      <c r="G14" s="17">
        <f t="shared" si="3"/>
        <v>38379122.819999963</v>
      </c>
      <c r="H14" s="34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x14ac:dyDescent="0.25">
      <c r="A15" s="16" t="s">
        <v>15</v>
      </c>
      <c r="B15" s="17">
        <v>375000</v>
      </c>
      <c r="C15" s="17">
        <v>0</v>
      </c>
      <c r="D15" s="17">
        <v>0</v>
      </c>
      <c r="E15" s="17">
        <f t="shared" si="2"/>
        <v>375000</v>
      </c>
      <c r="F15" s="17">
        <v>238711.74000000005</v>
      </c>
      <c r="G15" s="17">
        <f t="shared" si="3"/>
        <v>136288.25999999995</v>
      </c>
      <c r="H15" s="34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x14ac:dyDescent="0.25">
      <c r="A16" s="16" t="s">
        <v>16</v>
      </c>
      <c r="B16" s="17">
        <v>12000</v>
      </c>
      <c r="C16" s="17">
        <v>0</v>
      </c>
      <c r="D16" s="17">
        <v>0</v>
      </c>
      <c r="E16" s="17">
        <f t="shared" si="2"/>
        <v>12000</v>
      </c>
      <c r="F16" s="17">
        <v>-1166.6500000000001</v>
      </c>
      <c r="G16" s="17">
        <f t="shared" si="3"/>
        <v>13166.65</v>
      </c>
      <c r="H16" s="34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x14ac:dyDescent="0.25">
      <c r="A17" s="16" t="s">
        <v>17</v>
      </c>
      <c r="B17" s="17">
        <v>524000</v>
      </c>
      <c r="C17" s="17">
        <v>0</v>
      </c>
      <c r="D17" s="17">
        <v>0</v>
      </c>
      <c r="E17" s="17">
        <f t="shared" si="2"/>
        <v>524000</v>
      </c>
      <c r="F17" s="17">
        <v>301274.60000000009</v>
      </c>
      <c r="G17" s="17">
        <f t="shared" si="3"/>
        <v>222725.39999999991</v>
      </c>
      <c r="H17" s="34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x14ac:dyDescent="0.25">
      <c r="A18" s="16" t="s">
        <v>18</v>
      </c>
      <c r="B18" s="17">
        <v>241000</v>
      </c>
      <c r="C18" s="17">
        <v>0</v>
      </c>
      <c r="D18" s="17">
        <v>0</v>
      </c>
      <c r="E18" s="17">
        <f t="shared" si="2"/>
        <v>241000</v>
      </c>
      <c r="F18" s="17">
        <v>78131.85000000002</v>
      </c>
      <c r="G18" s="17">
        <f t="shared" si="3"/>
        <v>162868.14999999997</v>
      </c>
      <c r="H18" s="34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x14ac:dyDescent="0.25">
      <c r="A19" s="16" t="s">
        <v>19</v>
      </c>
      <c r="B19" s="17">
        <v>531000000</v>
      </c>
      <c r="C19" s="17">
        <v>0</v>
      </c>
      <c r="D19" s="17">
        <v>0</v>
      </c>
      <c r="E19" s="17">
        <f t="shared" si="2"/>
        <v>531000000</v>
      </c>
      <c r="F19" s="17">
        <v>345538813.27999991</v>
      </c>
      <c r="G19" s="17">
        <f t="shared" si="3"/>
        <v>185461186.72000009</v>
      </c>
      <c r="H19" s="34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x14ac:dyDescent="0.25">
      <c r="A20" s="16" t="s">
        <v>20</v>
      </c>
      <c r="B20" s="17">
        <v>149200000</v>
      </c>
      <c r="C20" s="17">
        <v>0</v>
      </c>
      <c r="D20" s="17">
        <v>0</v>
      </c>
      <c r="E20" s="17">
        <f t="shared" si="2"/>
        <v>149200000</v>
      </c>
      <c r="F20" s="17">
        <v>88515481.770000085</v>
      </c>
      <c r="G20" s="17">
        <f t="shared" si="3"/>
        <v>60684518.229999915</v>
      </c>
      <c r="H20" s="3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x14ac:dyDescent="0.25">
      <c r="A21" s="16" t="s">
        <v>21</v>
      </c>
      <c r="B21" s="17">
        <v>19300000</v>
      </c>
      <c r="C21" s="17">
        <v>0</v>
      </c>
      <c r="D21" s="17">
        <v>0</v>
      </c>
      <c r="E21" s="17">
        <f t="shared" si="2"/>
        <v>19300000</v>
      </c>
      <c r="F21" s="17">
        <v>13636939.289999973</v>
      </c>
      <c r="G21" s="17">
        <f t="shared" si="3"/>
        <v>5663060.710000027</v>
      </c>
      <c r="H21" s="34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x14ac:dyDescent="0.25">
      <c r="A22" s="16" t="s">
        <v>22</v>
      </c>
      <c r="B22" s="17">
        <v>5547000</v>
      </c>
      <c r="C22" s="17">
        <v>0</v>
      </c>
      <c r="D22" s="17">
        <v>0</v>
      </c>
      <c r="E22" s="17">
        <f t="shared" si="2"/>
        <v>5547000</v>
      </c>
      <c r="F22" s="17">
        <v>2963620.5499999966</v>
      </c>
      <c r="G22" s="17">
        <f t="shared" si="3"/>
        <v>2583379.4500000034</v>
      </c>
      <c r="H22" s="3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x14ac:dyDescent="0.25">
      <c r="A23" s="16" t="s">
        <v>23</v>
      </c>
      <c r="B23" s="17">
        <v>19453000</v>
      </c>
      <c r="C23" s="17">
        <v>0</v>
      </c>
      <c r="D23" s="17">
        <v>0</v>
      </c>
      <c r="E23" s="17">
        <f t="shared" si="2"/>
        <v>19453000</v>
      </c>
      <c r="F23" s="17">
        <v>11868317.990000002</v>
      </c>
      <c r="G23" s="17">
        <f t="shared" si="3"/>
        <v>7584682.0099999979</v>
      </c>
      <c r="H23" s="34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x14ac:dyDescent="0.25">
      <c r="A24" s="16" t="s">
        <v>24</v>
      </c>
      <c r="B24" s="17">
        <v>72000</v>
      </c>
      <c r="C24" s="17">
        <v>0</v>
      </c>
      <c r="D24" s="17">
        <v>0</v>
      </c>
      <c r="E24" s="17">
        <f t="shared" si="2"/>
        <v>72000</v>
      </c>
      <c r="F24" s="17">
        <v>0</v>
      </c>
      <c r="G24" s="17">
        <f t="shared" si="3"/>
        <v>72000</v>
      </c>
      <c r="H24" s="34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x14ac:dyDescent="0.25">
      <c r="A25" s="16" t="s">
        <v>25</v>
      </c>
      <c r="B25" s="17">
        <v>109700000</v>
      </c>
      <c r="C25" s="17">
        <v>0</v>
      </c>
      <c r="D25" s="17">
        <v>0</v>
      </c>
      <c r="E25" s="17">
        <f t="shared" si="2"/>
        <v>109700000</v>
      </c>
      <c r="F25" s="17">
        <v>72145822.629999995</v>
      </c>
      <c r="G25" s="17">
        <f t="shared" si="3"/>
        <v>37554177.370000005</v>
      </c>
      <c r="H25" s="34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x14ac:dyDescent="0.25">
      <c r="A26" s="16" t="s">
        <v>26</v>
      </c>
      <c r="B26" s="17">
        <v>51180000</v>
      </c>
      <c r="C26" s="18">
        <v>0</v>
      </c>
      <c r="D26" s="17">
        <v>0</v>
      </c>
      <c r="E26" s="17">
        <f>+B26+C27+D26</f>
        <v>55899009.719999999</v>
      </c>
      <c r="F26" s="17">
        <v>26738731.229999971</v>
      </c>
      <c r="G26" s="17">
        <f t="shared" si="3"/>
        <v>29160278.490000028</v>
      </c>
      <c r="H26" s="34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x14ac:dyDescent="0.25">
      <c r="A27" s="16" t="s">
        <v>27</v>
      </c>
      <c r="B27" s="17">
        <v>1000000</v>
      </c>
      <c r="C27" s="17">
        <v>4719009.72</v>
      </c>
      <c r="D27" s="17">
        <v>0</v>
      </c>
      <c r="E27" s="17">
        <f>+B27+C28+D27</f>
        <v>1000000</v>
      </c>
      <c r="F27" s="17">
        <v>7471245.290000001</v>
      </c>
      <c r="G27" s="17">
        <f t="shared" si="3"/>
        <v>-6471245.290000001</v>
      </c>
      <c r="H27" s="34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x14ac:dyDescent="0.25">
      <c r="A28" s="16" t="s">
        <v>28</v>
      </c>
      <c r="B28" s="17">
        <v>5480000</v>
      </c>
      <c r="C28" s="17">
        <v>0</v>
      </c>
      <c r="D28" s="17">
        <v>0</v>
      </c>
      <c r="E28" s="17">
        <f t="shared" si="2"/>
        <v>5480000</v>
      </c>
      <c r="F28" s="17">
        <v>2661062.4499999997</v>
      </c>
      <c r="G28" s="17">
        <f t="shared" si="3"/>
        <v>2818937.5500000003</v>
      </c>
      <c r="H28" s="34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x14ac:dyDescent="0.25">
      <c r="A29" s="16" t="s">
        <v>29</v>
      </c>
      <c r="B29" s="17">
        <v>0</v>
      </c>
      <c r="C29" s="17">
        <v>0</v>
      </c>
      <c r="D29" s="17">
        <v>0</v>
      </c>
      <c r="E29" s="17">
        <f t="shared" si="2"/>
        <v>0</v>
      </c>
      <c r="F29" s="17">
        <v>-910</v>
      </c>
      <c r="G29" s="17">
        <f t="shared" si="3"/>
        <v>910</v>
      </c>
      <c r="H29" s="34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x14ac:dyDescent="0.25">
      <c r="A30" s="16" t="s">
        <v>30</v>
      </c>
      <c r="B30" s="17">
        <v>64200000</v>
      </c>
      <c r="C30" s="17">
        <v>0</v>
      </c>
      <c r="D30" s="17">
        <v>0</v>
      </c>
      <c r="E30" s="17">
        <f t="shared" si="2"/>
        <v>64200000</v>
      </c>
      <c r="F30" s="17">
        <v>28942425.390000034</v>
      </c>
      <c r="G30" s="17">
        <f t="shared" si="3"/>
        <v>35257574.60999997</v>
      </c>
      <c r="H30" s="34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x14ac:dyDescent="0.25">
      <c r="A31" s="16" t="s">
        <v>31</v>
      </c>
      <c r="B31" s="17">
        <v>1742000</v>
      </c>
      <c r="C31" s="17">
        <v>0</v>
      </c>
      <c r="D31" s="17">
        <v>0</v>
      </c>
      <c r="E31" s="17">
        <f t="shared" si="2"/>
        <v>1742000</v>
      </c>
      <c r="F31" s="17">
        <v>0</v>
      </c>
      <c r="G31" s="17">
        <f t="shared" si="3"/>
        <v>1742000</v>
      </c>
      <c r="H31" s="34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x14ac:dyDescent="0.25">
      <c r="A32" s="16" t="s">
        <v>32</v>
      </c>
      <c r="B32" s="17">
        <v>12000000</v>
      </c>
      <c r="C32" s="17">
        <v>0</v>
      </c>
      <c r="D32" s="17">
        <v>0</v>
      </c>
      <c r="E32" s="17">
        <f t="shared" si="2"/>
        <v>12000000</v>
      </c>
      <c r="F32" s="17">
        <v>17965670.399999999</v>
      </c>
      <c r="G32" s="17">
        <f t="shared" si="3"/>
        <v>-5965670.3999999985</v>
      </c>
      <c r="H32" s="34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x14ac:dyDescent="0.25">
      <c r="A33" s="16" t="s">
        <v>33</v>
      </c>
      <c r="B33" s="17">
        <v>47300000</v>
      </c>
      <c r="C33" s="17">
        <v>0</v>
      </c>
      <c r="D33" s="17">
        <v>0</v>
      </c>
      <c r="E33" s="17">
        <f t="shared" si="2"/>
        <v>47300000</v>
      </c>
      <c r="F33" s="17">
        <v>29755502.43</v>
      </c>
      <c r="G33" s="17">
        <f t="shared" si="3"/>
        <v>17544497.57</v>
      </c>
      <c r="H33" s="34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x14ac:dyDescent="0.25">
      <c r="A34" s="16" t="s">
        <v>34</v>
      </c>
      <c r="B34" s="17">
        <v>7400000</v>
      </c>
      <c r="C34" s="17">
        <v>0</v>
      </c>
      <c r="D34" s="17">
        <v>0</v>
      </c>
      <c r="E34" s="17">
        <f t="shared" si="2"/>
        <v>7400000</v>
      </c>
      <c r="F34" s="17">
        <v>6732860</v>
      </c>
      <c r="G34" s="17">
        <f t="shared" si="3"/>
        <v>667140</v>
      </c>
      <c r="H34" s="34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x14ac:dyDescent="0.25">
      <c r="A35" s="16" t="s">
        <v>35</v>
      </c>
      <c r="B35" s="17">
        <v>0</v>
      </c>
      <c r="C35" s="17">
        <v>66212.97</v>
      </c>
      <c r="D35" s="17">
        <v>0</v>
      </c>
      <c r="E35" s="17">
        <f t="shared" si="2"/>
        <v>66212.97</v>
      </c>
      <c r="F35" s="17">
        <v>74988.97</v>
      </c>
      <c r="G35" s="17">
        <f t="shared" si="3"/>
        <v>-8776</v>
      </c>
      <c r="H35" s="34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x14ac:dyDescent="0.25">
      <c r="A36" s="16" t="s">
        <v>36</v>
      </c>
      <c r="B36" s="17">
        <v>0</v>
      </c>
      <c r="C36" s="17">
        <v>866542</v>
      </c>
      <c r="D36" s="17">
        <v>0</v>
      </c>
      <c r="E36" s="17">
        <f t="shared" si="2"/>
        <v>866542</v>
      </c>
      <c r="F36" s="17">
        <v>1064656</v>
      </c>
      <c r="G36" s="17">
        <f t="shared" si="3"/>
        <v>-198114</v>
      </c>
      <c r="H36" s="34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x14ac:dyDescent="0.25">
      <c r="A37" s="14" t="s">
        <v>37</v>
      </c>
      <c r="B37" s="13">
        <f>SUM(B38:B64)</f>
        <v>1431057000</v>
      </c>
      <c r="C37" s="13">
        <f t="shared" ref="C37:G37" si="4">SUM(C38:C64)</f>
        <v>2271971660.2400002</v>
      </c>
      <c r="D37" s="13">
        <f t="shared" si="4"/>
        <v>0</v>
      </c>
      <c r="E37" s="13">
        <f t="shared" si="4"/>
        <v>3703028660.2400002</v>
      </c>
      <c r="F37" s="13">
        <f t="shared" si="4"/>
        <v>3112235654.8799977</v>
      </c>
      <c r="G37" s="13">
        <f t="shared" si="4"/>
        <v>590793005.3600024</v>
      </c>
      <c r="H37" s="34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x14ac:dyDescent="0.25">
      <c r="A38" s="16" t="s">
        <v>38</v>
      </c>
      <c r="B38" s="17">
        <v>12560000</v>
      </c>
      <c r="C38" s="17">
        <v>0</v>
      </c>
      <c r="D38" s="17">
        <v>0</v>
      </c>
      <c r="E38" s="17">
        <f t="shared" si="2"/>
        <v>12560000</v>
      </c>
      <c r="F38" s="17">
        <v>7560733.0099999998</v>
      </c>
      <c r="G38" s="17">
        <f t="shared" si="3"/>
        <v>4999266.99</v>
      </c>
      <c r="H38" s="44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x14ac:dyDescent="0.25">
      <c r="A39" s="16" t="s">
        <v>39</v>
      </c>
      <c r="B39" s="17">
        <v>7600000</v>
      </c>
      <c r="C39" s="17">
        <v>0</v>
      </c>
      <c r="D39" s="17">
        <v>0</v>
      </c>
      <c r="E39" s="17">
        <f t="shared" si="2"/>
        <v>7600000</v>
      </c>
      <c r="F39" s="17">
        <v>6903888.6299999971</v>
      </c>
      <c r="G39" s="17">
        <f t="shared" si="3"/>
        <v>696111.37000000291</v>
      </c>
      <c r="H39" s="33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x14ac:dyDescent="0.25">
      <c r="A40" s="16" t="s">
        <v>40</v>
      </c>
      <c r="B40" s="17">
        <v>53900000</v>
      </c>
      <c r="C40" s="17">
        <v>0</v>
      </c>
      <c r="D40" s="17">
        <v>0</v>
      </c>
      <c r="E40" s="17">
        <f t="shared" si="2"/>
        <v>53900000</v>
      </c>
      <c r="F40" s="17">
        <v>50247454.909999952</v>
      </c>
      <c r="G40" s="17">
        <f t="shared" si="3"/>
        <v>3652545.0900000483</v>
      </c>
      <c r="H40" s="3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x14ac:dyDescent="0.25">
      <c r="A41" s="16" t="s">
        <v>41</v>
      </c>
      <c r="B41" s="17">
        <v>70550000</v>
      </c>
      <c r="C41" s="17">
        <v>0</v>
      </c>
      <c r="D41" s="17">
        <v>0</v>
      </c>
      <c r="E41" s="17">
        <f t="shared" si="2"/>
        <v>70550000</v>
      </c>
      <c r="F41" s="17">
        <v>38730438.109999955</v>
      </c>
      <c r="G41" s="17">
        <f t="shared" si="3"/>
        <v>31819561.890000045</v>
      </c>
      <c r="H41" s="3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x14ac:dyDescent="0.25">
      <c r="A42" s="16" t="s">
        <v>42</v>
      </c>
      <c r="B42" s="17">
        <v>10000</v>
      </c>
      <c r="C42" s="17">
        <v>0</v>
      </c>
      <c r="D42" s="17">
        <v>0</v>
      </c>
      <c r="E42" s="17">
        <f t="shared" si="2"/>
        <v>10000</v>
      </c>
      <c r="F42" s="17">
        <v>0</v>
      </c>
      <c r="G42" s="17">
        <f t="shared" si="3"/>
        <v>10000</v>
      </c>
      <c r="H42" s="3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x14ac:dyDescent="0.25">
      <c r="A43" s="16" t="s">
        <v>43</v>
      </c>
      <c r="B43" s="17">
        <v>1000</v>
      </c>
      <c r="C43" s="17">
        <v>0</v>
      </c>
      <c r="D43" s="17">
        <v>0</v>
      </c>
      <c r="E43" s="17">
        <f t="shared" si="2"/>
        <v>1000</v>
      </c>
      <c r="F43" s="17">
        <v>0</v>
      </c>
      <c r="G43" s="17">
        <f t="shared" si="3"/>
        <v>1000</v>
      </c>
      <c r="H43" s="3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x14ac:dyDescent="0.25">
      <c r="A44" s="16" t="s">
        <v>44</v>
      </c>
      <c r="B44" s="17">
        <v>10580000</v>
      </c>
      <c r="C44" s="17">
        <v>0</v>
      </c>
      <c r="D44" s="17">
        <v>0</v>
      </c>
      <c r="E44" s="17">
        <f t="shared" si="2"/>
        <v>10580000</v>
      </c>
      <c r="F44" s="17">
        <v>4499460</v>
      </c>
      <c r="G44" s="17">
        <f t="shared" si="3"/>
        <v>6080540</v>
      </c>
      <c r="H44" s="3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x14ac:dyDescent="0.25">
      <c r="A45" s="16" t="s">
        <v>45</v>
      </c>
      <c r="B45" s="17">
        <v>87000</v>
      </c>
      <c r="C45" s="17">
        <v>0</v>
      </c>
      <c r="D45" s="17">
        <v>0</v>
      </c>
      <c r="E45" s="17">
        <f t="shared" si="2"/>
        <v>87000</v>
      </c>
      <c r="F45" s="17">
        <v>33722</v>
      </c>
      <c r="G45" s="17">
        <f t="shared" si="3"/>
        <v>53278</v>
      </c>
      <c r="H45" s="33"/>
      <c r="I45" s="41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x14ac:dyDescent="0.25">
      <c r="A46" s="16" t="s">
        <v>46</v>
      </c>
      <c r="B46" s="17">
        <v>14050000</v>
      </c>
      <c r="C46" s="17">
        <v>0</v>
      </c>
      <c r="D46" s="17">
        <v>0</v>
      </c>
      <c r="E46" s="17">
        <f t="shared" si="2"/>
        <v>14050000</v>
      </c>
      <c r="F46" s="17">
        <v>5374636.5299999993</v>
      </c>
      <c r="G46" s="17">
        <f t="shared" si="3"/>
        <v>8675363.4700000007</v>
      </c>
      <c r="H46" s="33"/>
      <c r="I46" s="41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x14ac:dyDescent="0.25">
      <c r="A47" s="16" t="s">
        <v>47</v>
      </c>
      <c r="B47" s="17">
        <v>30960000</v>
      </c>
      <c r="C47" s="17">
        <v>0</v>
      </c>
      <c r="D47" s="17">
        <v>0</v>
      </c>
      <c r="E47" s="17">
        <f t="shared" si="2"/>
        <v>30960000</v>
      </c>
      <c r="F47" s="17">
        <v>16558865.950000009</v>
      </c>
      <c r="G47" s="17">
        <f t="shared" si="3"/>
        <v>14401134.049999991</v>
      </c>
      <c r="H47" s="33"/>
      <c r="I47" s="41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x14ac:dyDescent="0.25">
      <c r="A48" s="16" t="s">
        <v>48</v>
      </c>
      <c r="B48" s="17">
        <v>69560000</v>
      </c>
      <c r="C48" s="17">
        <v>0</v>
      </c>
      <c r="D48" s="17">
        <v>0</v>
      </c>
      <c r="E48" s="17">
        <f t="shared" si="2"/>
        <v>69560000</v>
      </c>
      <c r="F48" s="17">
        <v>34080003.040000029</v>
      </c>
      <c r="G48" s="17">
        <f t="shared" si="3"/>
        <v>35479996.959999971</v>
      </c>
      <c r="H48" s="33"/>
      <c r="I48" s="41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x14ac:dyDescent="0.25">
      <c r="A49" s="16" t="s">
        <v>49</v>
      </c>
      <c r="B49" s="17">
        <v>1895000</v>
      </c>
      <c r="C49" s="17">
        <v>0</v>
      </c>
      <c r="D49" s="17">
        <v>0</v>
      </c>
      <c r="E49" s="17">
        <f t="shared" si="2"/>
        <v>1895000</v>
      </c>
      <c r="F49" s="17">
        <v>950305.57000000111</v>
      </c>
      <c r="G49" s="17">
        <f t="shared" si="3"/>
        <v>944694.42999999889</v>
      </c>
      <c r="H49" s="33"/>
      <c r="I49" s="41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x14ac:dyDescent="0.25">
      <c r="A50" s="16" t="s">
        <v>50</v>
      </c>
      <c r="B50" s="17">
        <v>21340000</v>
      </c>
      <c r="C50" s="17">
        <v>0</v>
      </c>
      <c r="D50" s="17">
        <v>0</v>
      </c>
      <c r="E50" s="17">
        <f t="shared" si="2"/>
        <v>21340000</v>
      </c>
      <c r="F50" s="17">
        <v>12219200</v>
      </c>
      <c r="G50" s="17">
        <f t="shared" si="3"/>
        <v>9120800</v>
      </c>
      <c r="H50" s="33"/>
      <c r="I50" s="41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x14ac:dyDescent="0.25">
      <c r="A51" s="16" t="s">
        <v>51</v>
      </c>
      <c r="B51" s="17">
        <v>129000</v>
      </c>
      <c r="C51" s="17">
        <v>0</v>
      </c>
      <c r="D51" s="17">
        <v>0</v>
      </c>
      <c r="E51" s="17">
        <f t="shared" si="2"/>
        <v>129000</v>
      </c>
      <c r="F51" s="17">
        <v>47996.66</v>
      </c>
      <c r="G51" s="17">
        <f t="shared" si="3"/>
        <v>81003.34</v>
      </c>
      <c r="H51" s="33"/>
      <c r="I51" s="41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x14ac:dyDescent="0.25">
      <c r="A52" s="16" t="s">
        <v>52</v>
      </c>
      <c r="B52" s="17">
        <v>265000000</v>
      </c>
      <c r="C52" s="17">
        <v>80000000</v>
      </c>
      <c r="D52" s="17">
        <v>0</v>
      </c>
      <c r="E52" s="17">
        <f t="shared" si="2"/>
        <v>345000000</v>
      </c>
      <c r="F52" s="17">
        <v>282235071.32999849</v>
      </c>
      <c r="G52" s="17">
        <f t="shared" si="3"/>
        <v>62764928.670001507</v>
      </c>
      <c r="H52" s="33"/>
      <c r="I52" s="41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x14ac:dyDescent="0.25">
      <c r="A53" s="16" t="s">
        <v>53</v>
      </c>
      <c r="B53" s="17">
        <v>0</v>
      </c>
      <c r="C53" s="17">
        <v>0</v>
      </c>
      <c r="D53" s="17">
        <v>0</v>
      </c>
      <c r="E53" s="17">
        <f t="shared" si="2"/>
        <v>0</v>
      </c>
      <c r="F53" s="17">
        <v>22500</v>
      </c>
      <c r="G53" s="17">
        <f t="shared" si="3"/>
        <v>-22500</v>
      </c>
      <c r="H53" s="33"/>
      <c r="I53" s="41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x14ac:dyDescent="0.25">
      <c r="A54" s="16" t="s">
        <v>54</v>
      </c>
      <c r="B54" s="17">
        <v>855000000</v>
      </c>
      <c r="C54" s="17">
        <v>1793214956.1300001</v>
      </c>
      <c r="D54" s="17">
        <v>0</v>
      </c>
      <c r="E54" s="17">
        <f t="shared" si="2"/>
        <v>2648214956.1300001</v>
      </c>
      <c r="F54" s="17">
        <v>2249368212.7999992</v>
      </c>
      <c r="G54" s="17">
        <f t="shared" si="3"/>
        <v>398846743.33000088</v>
      </c>
      <c r="H54" s="33"/>
      <c r="I54" s="41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x14ac:dyDescent="0.25">
      <c r="A55" s="16" t="s">
        <v>55</v>
      </c>
      <c r="B55" s="17">
        <v>0</v>
      </c>
      <c r="C55" s="17">
        <v>106430</v>
      </c>
      <c r="D55" s="17">
        <v>0</v>
      </c>
      <c r="E55" s="17">
        <f t="shared" si="2"/>
        <v>106430</v>
      </c>
      <c r="F55" s="17">
        <v>106430</v>
      </c>
      <c r="G55" s="17">
        <f t="shared" si="3"/>
        <v>0</v>
      </c>
      <c r="H55" s="33"/>
      <c r="I55" s="41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x14ac:dyDescent="0.25">
      <c r="A56" s="16" t="s">
        <v>56</v>
      </c>
      <c r="B56" s="17">
        <v>310000</v>
      </c>
      <c r="C56" s="17">
        <v>270695.88</v>
      </c>
      <c r="D56" s="17">
        <v>0</v>
      </c>
      <c r="E56" s="17">
        <f t="shared" si="2"/>
        <v>580695.88</v>
      </c>
      <c r="F56" s="17">
        <v>477425.76</v>
      </c>
      <c r="G56" s="17">
        <f t="shared" si="3"/>
        <v>103270.12</v>
      </c>
      <c r="H56" s="33"/>
      <c r="I56" s="41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x14ac:dyDescent="0.25">
      <c r="A57" s="16" t="s">
        <v>57</v>
      </c>
      <c r="B57" s="17">
        <v>525000</v>
      </c>
      <c r="C57" s="17">
        <v>3106661.92</v>
      </c>
      <c r="D57" s="17">
        <v>0</v>
      </c>
      <c r="E57" s="17">
        <f t="shared" si="2"/>
        <v>3631661.92</v>
      </c>
      <c r="F57" s="17">
        <v>3631661.92</v>
      </c>
      <c r="G57" s="17">
        <f t="shared" si="3"/>
        <v>0</v>
      </c>
      <c r="H57" s="33"/>
      <c r="I57" s="41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x14ac:dyDescent="0.25">
      <c r="A58" s="16" t="s">
        <v>58</v>
      </c>
      <c r="B58" s="17">
        <v>450000</v>
      </c>
      <c r="C58" s="17">
        <v>0</v>
      </c>
      <c r="D58" s="17">
        <v>0</v>
      </c>
      <c r="E58" s="17">
        <f t="shared" si="2"/>
        <v>450000</v>
      </c>
      <c r="F58" s="17">
        <v>0</v>
      </c>
      <c r="G58" s="17">
        <f t="shared" si="3"/>
        <v>450000</v>
      </c>
      <c r="H58" s="33"/>
      <c r="I58" s="41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x14ac:dyDescent="0.25">
      <c r="A59" s="16" t="s">
        <v>59</v>
      </c>
      <c r="B59" s="17">
        <v>150000</v>
      </c>
      <c r="C59" s="17">
        <v>524210</v>
      </c>
      <c r="D59" s="17">
        <v>0</v>
      </c>
      <c r="E59" s="17">
        <f t="shared" si="2"/>
        <v>674210</v>
      </c>
      <c r="F59" s="17">
        <v>1727563</v>
      </c>
      <c r="G59" s="17">
        <f t="shared" si="3"/>
        <v>-1053353</v>
      </c>
      <c r="H59" s="33"/>
      <c r="I59" s="41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x14ac:dyDescent="0.25">
      <c r="A60" s="16" t="s">
        <v>60</v>
      </c>
      <c r="B60" s="17">
        <v>14000000</v>
      </c>
      <c r="C60" s="17">
        <v>0</v>
      </c>
      <c r="D60" s="17">
        <v>0</v>
      </c>
      <c r="E60" s="17">
        <f t="shared" si="2"/>
        <v>14000000</v>
      </c>
      <c r="F60" s="17">
        <v>0</v>
      </c>
      <c r="G60" s="17">
        <f t="shared" si="3"/>
        <v>14000000</v>
      </c>
      <c r="H60" s="33"/>
      <c r="I60" s="41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x14ac:dyDescent="0.25">
      <c r="A61" s="16" t="s">
        <v>61</v>
      </c>
      <c r="B61" s="17">
        <v>1500000</v>
      </c>
      <c r="C61" s="17">
        <v>393413513</v>
      </c>
      <c r="D61" s="17">
        <v>0</v>
      </c>
      <c r="E61" s="17">
        <f t="shared" si="2"/>
        <v>394913513</v>
      </c>
      <c r="F61" s="17">
        <v>395313513</v>
      </c>
      <c r="G61" s="17">
        <f t="shared" si="3"/>
        <v>-400000</v>
      </c>
      <c r="H61" s="34"/>
      <c r="I61" s="41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x14ac:dyDescent="0.25">
      <c r="A62" s="16" t="s">
        <v>62</v>
      </c>
      <c r="B62" s="17">
        <v>900000</v>
      </c>
      <c r="C62" s="17">
        <v>0</v>
      </c>
      <c r="D62" s="17">
        <v>0</v>
      </c>
      <c r="E62" s="17">
        <f t="shared" si="2"/>
        <v>900000</v>
      </c>
      <c r="F62" s="17">
        <v>762500</v>
      </c>
      <c r="G62" s="17">
        <f t="shared" si="3"/>
        <v>137500</v>
      </c>
      <c r="H62" s="34"/>
      <c r="I62" s="41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x14ac:dyDescent="0.25">
      <c r="A63" s="16" t="s">
        <v>63</v>
      </c>
      <c r="B63" s="17">
        <v>0</v>
      </c>
      <c r="C63" s="17">
        <v>1335193.31</v>
      </c>
      <c r="D63" s="17">
        <v>0</v>
      </c>
      <c r="E63" s="17">
        <f t="shared" si="2"/>
        <v>1335193.31</v>
      </c>
      <c r="F63" s="17">
        <v>1335193.3100000003</v>
      </c>
      <c r="G63" s="17">
        <f t="shared" si="3"/>
        <v>0</v>
      </c>
      <c r="H63" s="34"/>
      <c r="I63" s="41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x14ac:dyDescent="0.25">
      <c r="A64" s="16" t="s">
        <v>64</v>
      </c>
      <c r="B64" s="17">
        <v>0</v>
      </c>
      <c r="C64" s="17">
        <v>0</v>
      </c>
      <c r="D64" s="17">
        <v>0</v>
      </c>
      <c r="E64" s="17">
        <f t="shared" si="2"/>
        <v>0</v>
      </c>
      <c r="F64" s="17">
        <v>48879.35</v>
      </c>
      <c r="G64" s="17">
        <f t="shared" si="3"/>
        <v>-48879.35</v>
      </c>
      <c r="H64" s="34"/>
      <c r="I64" s="41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x14ac:dyDescent="0.25">
      <c r="A65" s="12" t="s">
        <v>65</v>
      </c>
      <c r="B65" s="17">
        <v>0</v>
      </c>
      <c r="C65" s="15">
        <f>+C66</f>
        <v>7384455.8499999996</v>
      </c>
      <c r="D65" s="17">
        <v>0</v>
      </c>
      <c r="E65" s="15">
        <f>+B65+C65+D65</f>
        <v>7384455.8499999996</v>
      </c>
      <c r="F65" s="17">
        <f>+F66</f>
        <v>7384455.8499999996</v>
      </c>
      <c r="G65" s="17">
        <f>+E65-F65</f>
        <v>0</v>
      </c>
      <c r="H65" s="34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x14ac:dyDescent="0.25">
      <c r="A66" s="16" t="s">
        <v>66</v>
      </c>
      <c r="B66" s="17">
        <v>0</v>
      </c>
      <c r="C66" s="17">
        <v>7384455.8499999996</v>
      </c>
      <c r="D66" s="17">
        <v>0</v>
      </c>
      <c r="E66" s="17">
        <f>+B66+C66+D66</f>
        <v>7384455.8499999996</v>
      </c>
      <c r="F66" s="17">
        <v>7384455.8499999996</v>
      </c>
      <c r="G66" s="17">
        <f>+E66-F66</f>
        <v>0</v>
      </c>
      <c r="H66" s="34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x14ac:dyDescent="0.25">
      <c r="A67" s="10" t="s">
        <v>67</v>
      </c>
      <c r="B67" s="11">
        <f t="shared" ref="B67:G67" si="5">SUM(B68+B80)</f>
        <v>5515600000</v>
      </c>
      <c r="C67" s="11">
        <f t="shared" si="5"/>
        <v>1995668772.9000001</v>
      </c>
      <c r="D67" s="11">
        <f t="shared" si="5"/>
        <v>0</v>
      </c>
      <c r="E67" s="11">
        <f t="shared" si="5"/>
        <v>7511268772.8999996</v>
      </c>
      <c r="F67" s="11">
        <f t="shared" si="5"/>
        <v>3795995162.7299995</v>
      </c>
      <c r="G67" s="11">
        <f t="shared" si="5"/>
        <v>3715273610.1700001</v>
      </c>
      <c r="H67" s="34"/>
      <c r="I67" s="42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x14ac:dyDescent="0.25">
      <c r="A68" s="12" t="s">
        <v>68</v>
      </c>
      <c r="B68" s="15">
        <f>SUM(B69:B79)</f>
        <v>5515600000</v>
      </c>
      <c r="C68" s="15">
        <f>SUM(C69:C79)</f>
        <v>1987214672.9000001</v>
      </c>
      <c r="D68" s="15">
        <v>0</v>
      </c>
      <c r="E68" s="15">
        <f>+B68+C68+D68</f>
        <v>7502814672.8999996</v>
      </c>
      <c r="F68" s="15">
        <f>SUM(F69:F79)</f>
        <v>3786041062.7299995</v>
      </c>
      <c r="G68" s="15">
        <f>+E68-F68</f>
        <v>3716773610.1700001</v>
      </c>
      <c r="H68" s="34"/>
      <c r="I68" s="41"/>
      <c r="J68" s="29"/>
      <c r="K68" s="30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x14ac:dyDescent="0.25">
      <c r="A69" s="19" t="s">
        <v>69</v>
      </c>
      <c r="B69" s="17">
        <v>2815700000</v>
      </c>
      <c r="C69" s="17">
        <v>968500000</v>
      </c>
      <c r="D69" s="17">
        <v>0</v>
      </c>
      <c r="E69" s="17">
        <f>+B69+C69+D69</f>
        <v>3784200000</v>
      </c>
      <c r="F69" s="17">
        <v>1788221420.0999997</v>
      </c>
      <c r="G69" s="17">
        <f>+E69-F69</f>
        <v>1995978579.9000003</v>
      </c>
      <c r="H69" s="34"/>
      <c r="I69" s="41"/>
      <c r="J69" s="29"/>
      <c r="K69" s="30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x14ac:dyDescent="0.25">
      <c r="A70" s="19" t="s">
        <v>70</v>
      </c>
      <c r="B70" s="17">
        <v>128000000</v>
      </c>
      <c r="C70" s="17">
        <v>59700000</v>
      </c>
      <c r="D70" s="17">
        <v>0</v>
      </c>
      <c r="E70" s="17">
        <f t="shared" ref="E70:E78" si="6">+B70+C70+D70</f>
        <v>187700000</v>
      </c>
      <c r="F70" s="17">
        <v>88485253.310000032</v>
      </c>
      <c r="G70" s="17">
        <f t="shared" ref="G70:G78" si="7">+E70-F70</f>
        <v>99214746.689999968</v>
      </c>
      <c r="H70" s="34"/>
      <c r="I70" s="41"/>
      <c r="J70" s="29"/>
      <c r="K70" s="30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x14ac:dyDescent="0.25">
      <c r="A71" s="19" t="s">
        <v>71</v>
      </c>
      <c r="B71" s="17">
        <v>1370400000</v>
      </c>
      <c r="C71" s="17">
        <v>189234288.78999999</v>
      </c>
      <c r="D71" s="17">
        <v>0</v>
      </c>
      <c r="E71" s="17">
        <f t="shared" si="6"/>
        <v>1559634288.79</v>
      </c>
      <c r="F71" s="17">
        <v>730147098.52999997</v>
      </c>
      <c r="G71" s="17">
        <f t="shared" si="7"/>
        <v>829487190.25999999</v>
      </c>
      <c r="H71" s="34"/>
      <c r="I71" s="30"/>
      <c r="J71" s="29"/>
      <c r="K71" s="30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x14ac:dyDescent="0.25">
      <c r="A72" s="19" t="s">
        <v>72</v>
      </c>
      <c r="B72" s="17">
        <v>305500000</v>
      </c>
      <c r="C72" s="17">
        <v>0</v>
      </c>
      <c r="D72" s="17">
        <v>0</v>
      </c>
      <c r="E72" s="17">
        <f t="shared" si="6"/>
        <v>305500000</v>
      </c>
      <c r="F72" s="17">
        <v>154863569.83999997</v>
      </c>
      <c r="G72" s="17">
        <f t="shared" si="7"/>
        <v>150636430.16000003</v>
      </c>
      <c r="H72" s="34"/>
      <c r="I72" s="30"/>
      <c r="J72" s="29"/>
      <c r="K72" s="30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x14ac:dyDescent="0.25">
      <c r="A73" s="19" t="s">
        <v>73</v>
      </c>
      <c r="B73" s="17">
        <v>0</v>
      </c>
      <c r="C73" s="17">
        <v>239688173.15999994</v>
      </c>
      <c r="D73" s="17">
        <v>0</v>
      </c>
      <c r="E73" s="17">
        <f t="shared" si="6"/>
        <v>239688173.15999994</v>
      </c>
      <c r="F73" s="17">
        <v>239688173.16</v>
      </c>
      <c r="G73" s="17">
        <f t="shared" si="7"/>
        <v>0</v>
      </c>
      <c r="H73" s="34"/>
      <c r="I73" s="30"/>
      <c r="J73" s="29"/>
      <c r="K73" s="30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x14ac:dyDescent="0.25">
      <c r="A74" s="19" t="s">
        <v>74</v>
      </c>
      <c r="B74" s="17">
        <v>0</v>
      </c>
      <c r="C74" s="17">
        <v>6196056.9100000001</v>
      </c>
      <c r="D74" s="17">
        <v>0</v>
      </c>
      <c r="E74" s="17">
        <f t="shared" si="6"/>
        <v>6196056.9100000001</v>
      </c>
      <c r="F74" s="17">
        <v>6196056.9100000001</v>
      </c>
      <c r="G74" s="17">
        <f t="shared" si="7"/>
        <v>0</v>
      </c>
      <c r="H74" s="34"/>
      <c r="I74" s="30"/>
      <c r="J74" s="29"/>
      <c r="K74" s="30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x14ac:dyDescent="0.25">
      <c r="A75" s="19" t="s">
        <v>75</v>
      </c>
      <c r="B75" s="17">
        <v>0</v>
      </c>
      <c r="C75" s="17">
        <v>41547133.890000001</v>
      </c>
      <c r="D75" s="17">
        <v>0</v>
      </c>
      <c r="E75" s="17">
        <f t="shared" si="6"/>
        <v>41547133.890000001</v>
      </c>
      <c r="F75" s="17">
        <v>41547133.890000001</v>
      </c>
      <c r="G75" s="17">
        <f t="shared" si="7"/>
        <v>0</v>
      </c>
      <c r="H75" s="34"/>
      <c r="I75" s="30"/>
      <c r="J75" s="29"/>
      <c r="K75" s="30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x14ac:dyDescent="0.25">
      <c r="A76" s="19" t="s">
        <v>76</v>
      </c>
      <c r="B76" s="17">
        <v>0</v>
      </c>
      <c r="C76" s="17">
        <v>20007993.649999999</v>
      </c>
      <c r="D76" s="17">
        <v>0</v>
      </c>
      <c r="E76" s="17">
        <f t="shared" si="6"/>
        <v>20007993.649999999</v>
      </c>
      <c r="F76" s="17">
        <v>20007993.650000002</v>
      </c>
      <c r="G76" s="17">
        <f t="shared" si="7"/>
        <v>0</v>
      </c>
      <c r="H76" s="34"/>
      <c r="I76" s="30"/>
      <c r="J76" s="29"/>
      <c r="K76" s="30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:30" x14ac:dyDescent="0.25">
      <c r="A77" s="19" t="s">
        <v>77</v>
      </c>
      <c r="B77" s="17">
        <v>895000000</v>
      </c>
      <c r="C77" s="17">
        <v>432500000</v>
      </c>
      <c r="D77" s="17">
        <v>0</v>
      </c>
      <c r="E77" s="17">
        <f t="shared" si="6"/>
        <v>1327500000</v>
      </c>
      <c r="F77" s="17">
        <v>686043336.84000003</v>
      </c>
      <c r="G77" s="17">
        <f t="shared" si="7"/>
        <v>641456663.15999997</v>
      </c>
      <c r="H77" s="45"/>
      <c r="I77" s="29"/>
      <c r="J77" s="29"/>
      <c r="K77" s="30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:30" x14ac:dyDescent="0.25">
      <c r="A78" s="19" t="s">
        <v>78</v>
      </c>
      <c r="B78" s="17">
        <v>1000000</v>
      </c>
      <c r="C78" s="17">
        <v>6066994.2000000002</v>
      </c>
      <c r="D78" s="17">
        <v>0</v>
      </c>
      <c r="E78" s="17">
        <f t="shared" si="6"/>
        <v>7066994.2000000002</v>
      </c>
      <c r="F78" s="17">
        <v>7066994.1999999993</v>
      </c>
      <c r="G78" s="17">
        <f t="shared" si="7"/>
        <v>0</v>
      </c>
      <c r="H78" s="45"/>
      <c r="I78" s="29"/>
      <c r="J78" s="29"/>
      <c r="K78" s="30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:30" x14ac:dyDescent="0.25">
      <c r="A79" s="19" t="s">
        <v>79</v>
      </c>
      <c r="B79" s="17">
        <v>0</v>
      </c>
      <c r="C79" s="17">
        <v>23774032.300000001</v>
      </c>
      <c r="D79" s="17">
        <v>0</v>
      </c>
      <c r="E79" s="17">
        <f>+B79+C79+D79</f>
        <v>23774032.300000001</v>
      </c>
      <c r="F79" s="17">
        <v>23774032.300000001</v>
      </c>
      <c r="G79" s="17">
        <f>+E79-F79</f>
        <v>0</v>
      </c>
      <c r="H79" s="34"/>
      <c r="I79" s="29"/>
      <c r="J79" s="29"/>
      <c r="K79" s="30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:30" x14ac:dyDescent="0.25">
      <c r="A80" s="12" t="s">
        <v>80</v>
      </c>
      <c r="B80" s="15">
        <f t="shared" ref="B80:G80" si="8">SUM(B81:B83)</f>
        <v>0</v>
      </c>
      <c r="C80" s="15">
        <f t="shared" si="8"/>
        <v>8454100</v>
      </c>
      <c r="D80" s="15">
        <f t="shared" si="8"/>
        <v>0</v>
      </c>
      <c r="E80" s="15">
        <f t="shared" si="8"/>
        <v>8454100</v>
      </c>
      <c r="F80" s="15">
        <f t="shared" si="8"/>
        <v>9954100</v>
      </c>
      <c r="G80" s="15">
        <f t="shared" si="8"/>
        <v>-1500000</v>
      </c>
      <c r="H80" s="34"/>
      <c r="I80" s="29"/>
      <c r="J80" s="29"/>
      <c r="K80" s="30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:30" x14ac:dyDescent="0.25">
      <c r="A81" s="16" t="s">
        <v>81</v>
      </c>
      <c r="B81" s="17">
        <v>0</v>
      </c>
      <c r="C81" s="17">
        <v>2700000</v>
      </c>
      <c r="D81" s="17">
        <v>0</v>
      </c>
      <c r="E81" s="17">
        <f>+B81+C81+D81</f>
        <v>2700000</v>
      </c>
      <c r="F81" s="17">
        <v>2700000</v>
      </c>
      <c r="G81" s="17">
        <f>+E81-F81</f>
        <v>0</v>
      </c>
      <c r="H81" s="34"/>
      <c r="I81" s="29"/>
      <c r="J81" s="29"/>
      <c r="K81" s="30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:30" x14ac:dyDescent="0.25">
      <c r="A82" s="16" t="s">
        <v>82</v>
      </c>
      <c r="B82" s="17">
        <v>0</v>
      </c>
      <c r="C82" s="17">
        <v>1000000</v>
      </c>
      <c r="D82" s="17">
        <v>0</v>
      </c>
      <c r="E82" s="17">
        <f t="shared" ref="E82:E83" si="9">+B82+C82+D82</f>
        <v>1000000</v>
      </c>
      <c r="F82" s="17">
        <v>1000000</v>
      </c>
      <c r="G82" s="17">
        <f t="shared" ref="G82:G83" si="10">+E82-F82</f>
        <v>0</v>
      </c>
      <c r="H82" s="34"/>
      <c r="I82" s="30"/>
      <c r="J82" s="29"/>
      <c r="K82" s="30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:30" x14ac:dyDescent="0.25">
      <c r="A83" s="16" t="s">
        <v>83</v>
      </c>
      <c r="B83" s="17">
        <v>0</v>
      </c>
      <c r="C83" s="17">
        <v>4754100</v>
      </c>
      <c r="D83" s="17">
        <v>0</v>
      </c>
      <c r="E83" s="17">
        <f t="shared" si="9"/>
        <v>4754100</v>
      </c>
      <c r="F83" s="17">
        <v>6254100</v>
      </c>
      <c r="G83" s="17">
        <f t="shared" si="10"/>
        <v>-1500000</v>
      </c>
      <c r="H83" s="34"/>
      <c r="I83" s="30"/>
      <c r="J83" s="29"/>
      <c r="K83" s="30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:30" x14ac:dyDescent="0.25">
      <c r="A84" s="10" t="s">
        <v>84</v>
      </c>
      <c r="B84" s="11">
        <f>+B85+B88</f>
        <v>4431700000</v>
      </c>
      <c r="C84" s="11">
        <f t="shared" ref="C84:G84" si="11">+C85+C88</f>
        <v>1121556463.5999985</v>
      </c>
      <c r="D84" s="11">
        <f t="shared" si="11"/>
        <v>0</v>
      </c>
      <c r="E84" s="11">
        <f t="shared" si="11"/>
        <v>5553256463.5999985</v>
      </c>
      <c r="F84" s="11">
        <f t="shared" si="11"/>
        <v>2513058763.3599992</v>
      </c>
      <c r="G84" s="11">
        <f t="shared" si="11"/>
        <v>3040197700.2399993</v>
      </c>
      <c r="H84" s="35"/>
      <c r="I84" s="30"/>
      <c r="J84" s="28"/>
      <c r="K84" s="3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:30" x14ac:dyDescent="0.25">
      <c r="A85" s="12" t="s">
        <v>85</v>
      </c>
      <c r="B85" s="20">
        <f>SUM(B86:B87)</f>
        <v>4430700000</v>
      </c>
      <c r="C85" s="20">
        <f t="shared" ref="C85:E85" si="12">SUM(C86:C87)</f>
        <v>1119756353.5999985</v>
      </c>
      <c r="D85" s="20">
        <f t="shared" si="12"/>
        <v>0</v>
      </c>
      <c r="E85" s="20">
        <f t="shared" si="12"/>
        <v>5550456353.5999985</v>
      </c>
      <c r="F85" s="15">
        <f>SUM(F86:F87)</f>
        <v>2510409793.3599992</v>
      </c>
      <c r="G85" s="15">
        <f>+E85-F85</f>
        <v>3040046560.2399993</v>
      </c>
      <c r="H85" s="35"/>
      <c r="I85" s="30"/>
      <c r="J85" s="28"/>
      <c r="K85" s="3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:30" x14ac:dyDescent="0.25">
      <c r="A86" s="16" t="s">
        <v>86</v>
      </c>
      <c r="B86" s="17">
        <v>4430700000</v>
      </c>
      <c r="C86" s="17">
        <v>732480000</v>
      </c>
      <c r="D86" s="17">
        <v>0</v>
      </c>
      <c r="E86" s="17">
        <f>+B86+C86+D86</f>
        <v>5163180000</v>
      </c>
      <c r="F86" s="17">
        <v>2156833439.7599993</v>
      </c>
      <c r="G86" s="17">
        <f>+E86-F86</f>
        <v>3006346560.2400007</v>
      </c>
      <c r="H86" s="35"/>
      <c r="I86" s="30"/>
      <c r="J86" s="28"/>
      <c r="K86" s="3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:30" x14ac:dyDescent="0.25">
      <c r="A87" s="16" t="s">
        <v>87</v>
      </c>
      <c r="B87" s="17">
        <v>0</v>
      </c>
      <c r="C87" s="17">
        <v>387276353.59999847</v>
      </c>
      <c r="D87" s="17">
        <v>0</v>
      </c>
      <c r="E87" s="17">
        <f>+B87+C87+D87</f>
        <v>387276353.59999847</v>
      </c>
      <c r="F87" s="17">
        <v>353576353.60000002</v>
      </c>
      <c r="G87" s="17">
        <f>+E87-F87</f>
        <v>33699999.99999845</v>
      </c>
      <c r="H87" s="35"/>
      <c r="I87" s="30"/>
      <c r="J87" s="28"/>
      <c r="K87" s="3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:30" x14ac:dyDescent="0.25">
      <c r="A88" s="12" t="s">
        <v>88</v>
      </c>
      <c r="B88" s="20">
        <f>SUM(B89:B89)</f>
        <v>1000000</v>
      </c>
      <c r="C88" s="15">
        <f>SUM(C89:C89)</f>
        <v>1800110</v>
      </c>
      <c r="D88" s="15">
        <f>SUM(D89:D89)</f>
        <v>0</v>
      </c>
      <c r="E88" s="15">
        <f>+B88+C88+D88</f>
        <v>2800110</v>
      </c>
      <c r="F88" s="15">
        <f>SUM(F89:F89)</f>
        <v>2648970</v>
      </c>
      <c r="G88" s="15">
        <f>+E88-F88</f>
        <v>151140</v>
      </c>
      <c r="H88" s="35"/>
      <c r="I88" s="30"/>
      <c r="J88" s="28"/>
      <c r="K88" s="3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:30" x14ac:dyDescent="0.25">
      <c r="A89" s="16" t="s">
        <v>89</v>
      </c>
      <c r="B89" s="17">
        <v>1000000</v>
      </c>
      <c r="C89" s="17">
        <v>1800110</v>
      </c>
      <c r="D89" s="17">
        <v>0</v>
      </c>
      <c r="E89" s="17">
        <f>+B89+C89+D89</f>
        <v>2800110</v>
      </c>
      <c r="F89" s="17">
        <v>2648970</v>
      </c>
      <c r="G89" s="17">
        <f>+E89-F89</f>
        <v>151140</v>
      </c>
      <c r="H89" s="35"/>
      <c r="I89" s="30"/>
      <c r="J89" s="28"/>
      <c r="K89" s="3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:30" x14ac:dyDescent="0.25">
      <c r="A90" s="10" t="s">
        <v>90</v>
      </c>
      <c r="B90" s="11">
        <f t="shared" ref="B90:G90" si="13">SUM(B91:B94)</f>
        <v>84188000</v>
      </c>
      <c r="C90" s="11">
        <f t="shared" si="13"/>
        <v>1152462991.26</v>
      </c>
      <c r="D90" s="11">
        <f t="shared" si="13"/>
        <v>0</v>
      </c>
      <c r="E90" s="11">
        <f t="shared" si="13"/>
        <v>1236650991.26</v>
      </c>
      <c r="F90" s="11">
        <f t="shared" si="13"/>
        <v>586856153.28999996</v>
      </c>
      <c r="G90" s="11">
        <f t="shared" si="13"/>
        <v>649794837.97000003</v>
      </c>
      <c r="H90" s="35"/>
      <c r="I90" s="30"/>
      <c r="J90" s="28"/>
      <c r="K90" s="28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:30" x14ac:dyDescent="0.25">
      <c r="A91" s="16" t="s">
        <v>91</v>
      </c>
      <c r="B91" s="17">
        <v>80000</v>
      </c>
      <c r="C91" s="17">
        <v>0</v>
      </c>
      <c r="D91" s="17">
        <v>0</v>
      </c>
      <c r="E91" s="17">
        <f>+B91+C91+D91</f>
        <v>80000</v>
      </c>
      <c r="F91" s="17">
        <v>43860.430000000015</v>
      </c>
      <c r="G91" s="17">
        <f>+E91-F91</f>
        <v>36139.569999999985</v>
      </c>
      <c r="H91" s="34"/>
      <c r="I91" s="29"/>
      <c r="J91" s="29"/>
      <c r="K91" s="30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:30" x14ac:dyDescent="0.25">
      <c r="A92" s="16" t="s">
        <v>92</v>
      </c>
      <c r="B92" s="17">
        <v>8000</v>
      </c>
      <c r="C92" s="17">
        <v>0</v>
      </c>
      <c r="D92" s="17">
        <v>0</v>
      </c>
      <c r="E92" s="17">
        <f t="shared" ref="E92:E94" si="14">+B92+C92+D92</f>
        <v>8000</v>
      </c>
      <c r="F92" s="17">
        <v>0</v>
      </c>
      <c r="G92" s="17">
        <f t="shared" ref="G92:G94" si="15">+E92-F92</f>
        <v>8000</v>
      </c>
      <c r="H92" s="34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:30" x14ac:dyDescent="0.25">
      <c r="A93" s="16" t="s">
        <v>93</v>
      </c>
      <c r="B93" s="17">
        <v>0</v>
      </c>
      <c r="C93" s="17">
        <v>1152462991.26</v>
      </c>
      <c r="D93" s="17">
        <v>0</v>
      </c>
      <c r="E93" s="17">
        <f t="shared" si="14"/>
        <v>1152462991.26</v>
      </c>
      <c r="F93" s="21">
        <v>586812292.86000001</v>
      </c>
      <c r="G93" s="17">
        <f t="shared" si="15"/>
        <v>565650698.39999998</v>
      </c>
      <c r="H93" s="34"/>
      <c r="I93" s="30"/>
      <c r="J93" s="30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:30" x14ac:dyDescent="0.25">
      <c r="A94" s="16" t="s">
        <v>94</v>
      </c>
      <c r="B94" s="17">
        <v>84100000</v>
      </c>
      <c r="C94" s="17">
        <v>0</v>
      </c>
      <c r="D94" s="17">
        <v>0</v>
      </c>
      <c r="E94" s="17">
        <f t="shared" si="14"/>
        <v>84100000</v>
      </c>
      <c r="F94" s="17">
        <v>0</v>
      </c>
      <c r="G94" s="17">
        <f t="shared" si="15"/>
        <v>84100000</v>
      </c>
      <c r="H94" s="34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:30" x14ac:dyDescent="0.25">
      <c r="A95" s="22"/>
      <c r="B95" s="23"/>
      <c r="C95" s="17"/>
      <c r="D95" s="17"/>
      <c r="E95" s="17"/>
      <c r="F95" s="17"/>
      <c r="G95" s="17"/>
      <c r="H95" s="34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:30" s="24" customFormat="1" x14ac:dyDescent="0.25">
      <c r="A96" s="10" t="s">
        <v>95</v>
      </c>
      <c r="B96" s="11">
        <f t="shared" ref="B96:G96" si="16">+B90+B9</f>
        <v>13391871000</v>
      </c>
      <c r="C96" s="11">
        <f t="shared" si="16"/>
        <v>6554696108.539999</v>
      </c>
      <c r="D96" s="11">
        <f t="shared" si="16"/>
        <v>0</v>
      </c>
      <c r="E96" s="11">
        <f t="shared" si="16"/>
        <v>19946567108.539997</v>
      </c>
      <c r="F96" s="11">
        <f t="shared" si="16"/>
        <v>11195721940.139996</v>
      </c>
      <c r="G96" s="11">
        <f t="shared" si="16"/>
        <v>8750845168.4000015</v>
      </c>
      <c r="H96" s="35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:30" x14ac:dyDescent="0.25">
      <c r="A97" s="22"/>
      <c r="B97" s="25"/>
      <c r="C97" s="23"/>
      <c r="D97" s="23"/>
      <c r="E97" s="26"/>
      <c r="F97" s="23"/>
      <c r="G97" s="23"/>
      <c r="H97" s="45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:30" x14ac:dyDescent="0.25">
      <c r="A98" s="12" t="s">
        <v>96</v>
      </c>
      <c r="B98" s="13">
        <f t="shared" ref="B98:G98" si="17">SUM(B99:B102)</f>
        <v>1180000000</v>
      </c>
      <c r="C98" s="13">
        <f t="shared" si="17"/>
        <v>6164855149.2700005</v>
      </c>
      <c r="D98" s="13">
        <f t="shared" si="17"/>
        <v>0</v>
      </c>
      <c r="E98" s="13">
        <f t="shared" si="17"/>
        <v>7344855149.2700005</v>
      </c>
      <c r="F98" s="13">
        <f t="shared" si="17"/>
        <v>7205455532.5799999</v>
      </c>
      <c r="G98" s="13">
        <f t="shared" si="17"/>
        <v>139399616.69000006</v>
      </c>
      <c r="H98" s="35"/>
      <c r="I98" s="30"/>
      <c r="J98" s="28"/>
      <c r="K98" s="3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:30" x14ac:dyDescent="0.25">
      <c r="A99" s="16" t="s">
        <v>97</v>
      </c>
      <c r="B99" s="17">
        <v>500000000</v>
      </c>
      <c r="C99" s="17">
        <v>1045588269.04</v>
      </c>
      <c r="D99" s="17">
        <v>0</v>
      </c>
      <c r="E99" s="17">
        <f>B99+C99+D99</f>
        <v>1545588269.04</v>
      </c>
      <c r="F99" s="17">
        <v>1406188652.3499999</v>
      </c>
      <c r="G99" s="17">
        <f>+E99-F99</f>
        <v>139399616.69000006</v>
      </c>
      <c r="H99" s="34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:30" x14ac:dyDescent="0.25">
      <c r="A100" s="16" t="s">
        <v>98</v>
      </c>
      <c r="B100" s="17">
        <v>0</v>
      </c>
      <c r="C100" s="17">
        <v>57966880.230000004</v>
      </c>
      <c r="D100" s="17">
        <v>0</v>
      </c>
      <c r="E100" s="17">
        <f>B100+C100+D100</f>
        <v>57966880.230000004</v>
      </c>
      <c r="F100">
        <v>57966880.230000004</v>
      </c>
      <c r="G100" s="17">
        <f>+E100-F100</f>
        <v>0</v>
      </c>
      <c r="H100" s="34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:30" x14ac:dyDescent="0.25">
      <c r="A101" s="16" t="s">
        <v>99</v>
      </c>
      <c r="B101" s="17">
        <v>550000000</v>
      </c>
      <c r="C101" s="17">
        <v>5061300000</v>
      </c>
      <c r="D101" s="17">
        <v>0</v>
      </c>
      <c r="E101" s="17">
        <f t="shared" ref="E101:E102" si="18">B101+C101+D101</f>
        <v>5611300000</v>
      </c>
      <c r="F101" s="17">
        <v>5611300000</v>
      </c>
      <c r="G101" s="17">
        <f>+E101-F101</f>
        <v>0</v>
      </c>
      <c r="H101" s="34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:30" x14ac:dyDescent="0.25">
      <c r="A102" s="16" t="s">
        <v>100</v>
      </c>
      <c r="B102" s="17">
        <v>130000000</v>
      </c>
      <c r="C102" s="17">
        <v>0</v>
      </c>
      <c r="D102" s="17">
        <v>0</v>
      </c>
      <c r="E102" s="17">
        <f t="shared" si="18"/>
        <v>130000000</v>
      </c>
      <c r="F102" s="17">
        <v>130000000</v>
      </c>
      <c r="G102" s="17">
        <f t="shared" ref="G102" si="19">+E102-F102</f>
        <v>0</v>
      </c>
      <c r="H102" s="34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:30" s="24" customFormat="1" x14ac:dyDescent="0.25">
      <c r="A103" s="10" t="s">
        <v>101</v>
      </c>
      <c r="B103" s="11">
        <f t="shared" ref="B103:G103" si="20">B96+B98</f>
        <v>14571871000</v>
      </c>
      <c r="C103" s="11">
        <f t="shared" si="20"/>
        <v>12719551257.809999</v>
      </c>
      <c r="D103" s="11">
        <f t="shared" si="20"/>
        <v>0</v>
      </c>
      <c r="E103" s="11">
        <f t="shared" si="20"/>
        <v>27291422257.809998</v>
      </c>
      <c r="F103" s="11">
        <f t="shared" si="20"/>
        <v>18401177472.719994</v>
      </c>
      <c r="G103" s="11">
        <f t="shared" si="20"/>
        <v>8890244785.0900021</v>
      </c>
      <c r="H103" s="35"/>
      <c r="I103" s="29"/>
      <c r="J103" s="30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:30" x14ac:dyDescent="0.25">
      <c r="H104" s="33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:30" x14ac:dyDescent="0.25">
      <c r="A105" s="27"/>
      <c r="B105" s="28"/>
      <c r="C105" s="28"/>
      <c r="D105" s="29"/>
      <c r="E105" s="28"/>
      <c r="F105" s="28"/>
      <c r="G105" s="28"/>
      <c r="H105" s="28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:30" x14ac:dyDescent="0.25">
      <c r="A106" s="29"/>
      <c r="B106" s="29"/>
      <c r="C106" s="29"/>
      <c r="D106" s="30"/>
      <c r="E106" s="28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:30" x14ac:dyDescent="0.25">
      <c r="A107" s="29"/>
      <c r="B107" s="28"/>
      <c r="C107" s="28"/>
      <c r="D107" s="28"/>
      <c r="E107" s="28"/>
      <c r="F107" s="28"/>
      <c r="G107" s="28"/>
      <c r="H107" s="28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:30" ht="18.75" customHeight="1" x14ac:dyDescent="0.3">
      <c r="A108" s="29"/>
      <c r="B108" s="29"/>
      <c r="C108" s="30"/>
      <c r="D108" s="29"/>
      <c r="E108" s="31"/>
      <c r="F108" s="29"/>
      <c r="G108" s="29"/>
      <c r="H108" s="29"/>
      <c r="I108" s="32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:30" ht="15" customHeight="1" x14ac:dyDescent="0.25">
      <c r="A109" s="29"/>
      <c r="B109" s="29"/>
      <c r="C109" s="29"/>
      <c r="D109" s="29"/>
      <c r="E109" s="29"/>
      <c r="F109" s="29"/>
      <c r="G109" s="29"/>
      <c r="H109" s="29"/>
      <c r="I109" s="32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:30" ht="15" customHeight="1" x14ac:dyDescent="0.25">
      <c r="A110" s="29"/>
      <c r="B110" s="29"/>
      <c r="C110" s="29"/>
      <c r="D110" s="29"/>
      <c r="E110" s="29"/>
      <c r="F110" s="29"/>
      <c r="G110" s="29"/>
      <c r="H110" s="29"/>
      <c r="I110" s="32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:30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30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1:15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</sheetData>
  <mergeCells count="7"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</vt:lpstr>
      <vt:lpstr>ACUM!Área_de_impresión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2023-08-29T15:38:45Z</dcterms:created>
  <dcterms:modified xsi:type="dcterms:W3CDTF">2023-08-29T15:39:54Z</dcterms:modified>
</cp:coreProperties>
</file>