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5-2023\"/>
    </mc:Choice>
  </mc:AlternateContent>
  <xr:revisionPtr revIDLastSave="0" documentId="8_{DF760CA8-B863-474E-9C83-03A917F99FB2}" xr6:coauthVersionLast="47" xr6:coauthVersionMax="47" xr10:uidLastSave="{00000000-0000-0000-0000-000000000000}"/>
  <bookViews>
    <workbookView xWindow="-28920" yWindow="-120" windowWidth="29040" windowHeight="15840" xr2:uid="{ED047C5C-1D63-4395-8741-2BC469C4885A}"/>
  </bookViews>
  <sheets>
    <sheet name="anexo III acum" sheetId="1" r:id="rId1"/>
  </sheets>
  <definedNames>
    <definedName name="_xlnm.Print_Area" localSheetId="0">'anexo III acum'!$A$1:$L$27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K25" i="1"/>
  <c r="J25" i="1"/>
  <c r="J23" i="1" s="1"/>
  <c r="J22" i="1" s="1"/>
  <c r="E25" i="1"/>
  <c r="L24" i="1"/>
  <c r="J24" i="1"/>
  <c r="E24" i="1"/>
  <c r="K24" i="1" s="1"/>
  <c r="I23" i="1"/>
  <c r="H23" i="1"/>
  <c r="H22" i="1" s="1"/>
  <c r="G23" i="1"/>
  <c r="G22" i="1" s="1"/>
  <c r="F23" i="1"/>
  <c r="F22" i="1" s="1"/>
  <c r="E23" i="1"/>
  <c r="D23" i="1"/>
  <c r="C23" i="1"/>
  <c r="B23" i="1"/>
  <c r="I22" i="1"/>
  <c r="E22" i="1"/>
  <c r="C22" i="1"/>
  <c r="B22" i="1"/>
  <c r="L21" i="1"/>
  <c r="J21" i="1"/>
  <c r="E21" i="1"/>
  <c r="K21" i="1" s="1"/>
  <c r="L20" i="1"/>
  <c r="J20" i="1"/>
  <c r="E20" i="1"/>
  <c r="K20" i="1" s="1"/>
  <c r="L19" i="1"/>
  <c r="K19" i="1"/>
  <c r="J19" i="1"/>
  <c r="I19" i="1"/>
  <c r="H19" i="1"/>
  <c r="G19" i="1"/>
  <c r="F19" i="1"/>
  <c r="E19" i="1"/>
  <c r="C19" i="1"/>
  <c r="L18" i="1"/>
  <c r="J18" i="1"/>
  <c r="E18" i="1"/>
  <c r="K18" i="1" s="1"/>
  <c r="L17" i="1"/>
  <c r="L16" i="1" s="1"/>
  <c r="K17" i="1"/>
  <c r="K16" i="1" s="1"/>
  <c r="J17" i="1"/>
  <c r="J16" i="1" s="1"/>
  <c r="E17" i="1"/>
  <c r="I16" i="1"/>
  <c r="H16" i="1"/>
  <c r="G16" i="1"/>
  <c r="F16" i="1"/>
  <c r="F14" i="1" s="1"/>
  <c r="D16" i="1"/>
  <c r="D14" i="1" s="1"/>
  <c r="C16" i="1"/>
  <c r="C14" i="1" s="1"/>
  <c r="B16" i="1"/>
  <c r="B14" i="1" s="1"/>
  <c r="L15" i="1"/>
  <c r="L14" i="1" s="1"/>
  <c r="J15" i="1"/>
  <c r="J14" i="1" s="1"/>
  <c r="E15" i="1"/>
  <c r="K15" i="1" s="1"/>
  <c r="K14" i="1" s="1"/>
  <c r="I14" i="1"/>
  <c r="H14" i="1"/>
  <c r="G14" i="1"/>
  <c r="L13" i="1"/>
  <c r="J13" i="1"/>
  <c r="E13" i="1"/>
  <c r="K13" i="1" s="1"/>
  <c r="L12" i="1"/>
  <c r="K12" i="1"/>
  <c r="J12" i="1"/>
  <c r="E12" i="1"/>
  <c r="L11" i="1"/>
  <c r="J11" i="1"/>
  <c r="E11" i="1"/>
  <c r="K11" i="1" s="1"/>
  <c r="L10" i="1"/>
  <c r="J10" i="1"/>
  <c r="E10" i="1"/>
  <c r="K10" i="1" s="1"/>
  <c r="L9" i="1"/>
  <c r="K9" i="1"/>
  <c r="J9" i="1"/>
  <c r="J7" i="1" s="1"/>
  <c r="J6" i="1" s="1"/>
  <c r="J5" i="1" s="1"/>
  <c r="E9" i="1"/>
  <c r="L8" i="1"/>
  <c r="L7" i="1" s="1"/>
  <c r="L6" i="1" s="1"/>
  <c r="L5" i="1" s="1"/>
  <c r="J8" i="1"/>
  <c r="E8" i="1"/>
  <c r="K8" i="1" s="1"/>
  <c r="K7" i="1" s="1"/>
  <c r="K6" i="1" s="1"/>
  <c r="K5" i="1" s="1"/>
  <c r="I7" i="1"/>
  <c r="H7" i="1"/>
  <c r="H6" i="1" s="1"/>
  <c r="H5" i="1" s="1"/>
  <c r="G7" i="1"/>
  <c r="G6" i="1" s="1"/>
  <c r="G5" i="1" s="1"/>
  <c r="G26" i="1" s="1"/>
  <c r="F7" i="1"/>
  <c r="F6" i="1" s="1"/>
  <c r="F5" i="1" s="1"/>
  <c r="E7" i="1"/>
  <c r="D7" i="1"/>
  <c r="D6" i="1" s="1"/>
  <c r="D5" i="1" s="1"/>
  <c r="D26" i="1" s="1"/>
  <c r="C7" i="1"/>
  <c r="B7" i="1"/>
  <c r="B6" i="1" s="1"/>
  <c r="B5" i="1" s="1"/>
  <c r="I6" i="1"/>
  <c r="I5" i="1" s="1"/>
  <c r="I26" i="1" s="1"/>
  <c r="E6" i="1"/>
  <c r="E5" i="1" s="1"/>
  <c r="C6" i="1"/>
  <c r="C5" i="1" s="1"/>
  <c r="C26" i="1" s="1"/>
  <c r="E26" i="1" l="1"/>
  <c r="L26" i="1"/>
  <c r="B26" i="1"/>
  <c r="J26" i="1"/>
  <c r="F26" i="1"/>
  <c r="H26" i="1"/>
  <c r="K23" i="1"/>
  <c r="K22" i="1" s="1"/>
  <c r="K26" i="1" s="1"/>
  <c r="E16" i="1"/>
  <c r="E14" i="1" s="1"/>
</calcChain>
</file>

<file path=xl/sharedStrings.xml><?xml version="1.0" encoding="utf-8"?>
<sst xmlns="http://schemas.openxmlformats.org/spreadsheetml/2006/main" count="36" uniqueCount="36">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</sst>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$&quot;\ #,##0.0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ECECE"/>
      </left>
      <right/>
      <top style="medium">
        <color rgb="FFCECECE"/>
      </top>
      <bottom/>
      <diagonal/>
    </border>
    <border>
      <left/>
      <right/>
      <top style="medium">
        <color rgb="FFCECECE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4" fontId="11" fillId="0" borderId="6" xfId="0" applyNumberFormat="1" applyFont="1" applyFill="1" applyBorder="1" applyAlignment="1">
      <alignment horizontal="right" vertical="center" wrapText="1"/>
    </xf>
    <xf numFmtId="0" fontId="0" fillId="0" borderId="0" xfId="0" applyFill="1"/>
    <xf numFmtId="4" fontId="11" fillId="0" borderId="0" xfId="0" applyNumberFormat="1" applyFont="1" applyFill="1" applyAlignment="1">
      <alignment horizontal="right" vertical="center" wrapText="1"/>
    </xf>
    <xf numFmtId="164" fontId="0" fillId="0" borderId="0" xfId="0" applyNumberFormat="1" applyFill="1"/>
    <xf numFmtId="43" fontId="0" fillId="0" borderId="0" xfId="0" applyNumberFormat="1" applyFill="1"/>
    <xf numFmtId="4" fontId="0" fillId="0" borderId="0" xfId="0" applyNumberFormat="1" applyFill="1"/>
    <xf numFmtId="0" fontId="12" fillId="0" borderId="0" xfId="0" applyFont="1" applyFill="1" applyAlignment="1">
      <alignment horizontal="center"/>
    </xf>
    <xf numFmtId="164" fontId="13" fillId="0" borderId="0" xfId="0" applyNumberFormat="1" applyFont="1" applyFill="1"/>
    <xf numFmtId="2" fontId="0" fillId="0" borderId="0" xfId="0" applyNumberFormat="1" applyFill="1"/>
    <xf numFmtId="164" fontId="12" fillId="0" borderId="0" xfId="0" applyNumberFormat="1" applyFont="1" applyFill="1"/>
    <xf numFmtId="0" fontId="12" fillId="0" borderId="0" xfId="0" applyFont="1" applyFill="1" applyAlignment="1">
      <alignment horizontal="right"/>
    </xf>
    <xf numFmtId="4" fontId="11" fillId="0" borderId="0" xfId="0" applyNumberFormat="1" applyFont="1" applyFill="1"/>
    <xf numFmtId="0" fontId="13" fillId="0" borderId="0" xfId="0" applyFont="1" applyFill="1"/>
    <xf numFmtId="2" fontId="13" fillId="0" borderId="0" xfId="0" applyNumberFormat="1" applyFont="1" applyFill="1"/>
    <xf numFmtId="0" fontId="14" fillId="0" borderId="0" xfId="0" applyFont="1" applyFill="1" applyAlignment="1">
      <alignment horizontal="center" vertical="center"/>
    </xf>
    <xf numFmtId="4" fontId="12" fillId="0" borderId="0" xfId="0" applyNumberFormat="1" applyFont="1" applyFill="1"/>
    <xf numFmtId="4" fontId="15" fillId="0" borderId="0" xfId="0" applyNumberFormat="1" applyFont="1" applyFill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A28ADE-9557-4595-816E-F9A9313E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71B3C-B6C2-459D-B5BD-8365C2E5C65F}">
  <sheetPr>
    <pageSetUpPr fitToPage="1"/>
  </sheetPr>
  <dimension ref="A1:M46"/>
  <sheetViews>
    <sheetView tabSelected="1" zoomScale="90" zoomScaleNormal="90" workbookViewId="0">
      <selection activeCell="E40" sqref="E40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2023</v>
      </c>
      <c r="K1" s="6"/>
      <c r="L1" s="7"/>
    </row>
    <row r="2" spans="1:13" ht="15" x14ac:dyDescent="0.25">
      <c r="A2" s="6"/>
      <c r="B2" s="8"/>
      <c r="C2" s="8"/>
      <c r="D2" s="8"/>
      <c r="E2" s="6"/>
      <c r="F2" s="9"/>
      <c r="G2" s="9"/>
      <c r="H2" s="10"/>
      <c r="I2" s="9"/>
      <c r="J2" s="6"/>
      <c r="K2" s="6"/>
      <c r="L2" s="6"/>
    </row>
    <row r="3" spans="1:13" x14ac:dyDescent="0.2">
      <c r="A3" s="11" t="s">
        <v>1</v>
      </c>
      <c r="B3" s="11" t="s">
        <v>2</v>
      </c>
      <c r="C3" s="12" t="s">
        <v>3</v>
      </c>
      <c r="D3" s="13"/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3" x14ac:dyDescent="0.2">
      <c r="A4" s="14"/>
      <c r="B4" s="14"/>
      <c r="C4" s="15" t="s">
        <v>12</v>
      </c>
      <c r="D4" s="15" t="s">
        <v>13</v>
      </c>
      <c r="E4" s="14"/>
      <c r="F4" s="14"/>
      <c r="G4" s="14"/>
      <c r="H4" s="14"/>
      <c r="I4" s="14"/>
      <c r="J4" s="14"/>
      <c r="K4" s="14"/>
      <c r="L4" s="14"/>
    </row>
    <row r="5" spans="1:13" x14ac:dyDescent="0.2">
      <c r="A5" s="16" t="s">
        <v>14</v>
      </c>
      <c r="B5" s="10">
        <f>+B6+B12+B13</f>
        <v>9592520907</v>
      </c>
      <c r="C5" s="10">
        <f>+C6+C12+C13</f>
        <v>3745703056.46</v>
      </c>
      <c r="D5" s="10">
        <f>+D6+D12+D13</f>
        <v>0</v>
      </c>
      <c r="E5" s="10">
        <f>+E6+E12+E13</f>
        <v>13338223963.459999</v>
      </c>
      <c r="F5" s="10">
        <f t="shared" ref="F5:L5" si="0">+F6+F12+F13</f>
        <v>7336410575.2700014</v>
      </c>
      <c r="G5" s="10">
        <f t="shared" si="0"/>
        <v>4020341140.0300021</v>
      </c>
      <c r="H5" s="10">
        <f t="shared" si="0"/>
        <v>3801799705.5999999</v>
      </c>
      <c r="I5" s="10">
        <f t="shared" si="0"/>
        <v>3769226195.1300001</v>
      </c>
      <c r="J5" s="10">
        <f t="shared" si="0"/>
        <v>218541434.43000206</v>
      </c>
      <c r="K5" s="10">
        <f t="shared" si="0"/>
        <v>6001813388.1899977</v>
      </c>
      <c r="L5" s="10">
        <f t="shared" si="0"/>
        <v>32573510.470000416</v>
      </c>
      <c r="M5" s="17"/>
    </row>
    <row r="6" spans="1:13" x14ac:dyDescent="0.2">
      <c r="A6" s="18" t="s">
        <v>15</v>
      </c>
      <c r="B6" s="10">
        <f>+B7+B10+B11</f>
        <v>8631514240</v>
      </c>
      <c r="C6" s="10">
        <f>+C7+C10+C11</f>
        <v>2930353056.46</v>
      </c>
      <c r="D6" s="10">
        <f>+D7+D10+D11</f>
        <v>0</v>
      </c>
      <c r="E6" s="10">
        <f t="shared" ref="E6:L6" si="1">+E7+E10+E11</f>
        <v>11561867296.459999</v>
      </c>
      <c r="F6" s="10">
        <f t="shared" si="1"/>
        <v>6736766686.2000008</v>
      </c>
      <c r="G6" s="10">
        <f t="shared" si="1"/>
        <v>3772187714.7299995</v>
      </c>
      <c r="H6" s="10">
        <f t="shared" si="1"/>
        <v>3563037434.3299999</v>
      </c>
      <c r="I6" s="10">
        <f>+I7+I10+I11</f>
        <v>3534397312.6099997</v>
      </c>
      <c r="J6" s="10">
        <f t="shared" si="1"/>
        <v>209150280.39999986</v>
      </c>
      <c r="K6" s="10">
        <f>+K7+K10+K11</f>
        <v>4825100610.2599983</v>
      </c>
      <c r="L6" s="10">
        <f t="shared" si="1"/>
        <v>28640121.720000744</v>
      </c>
      <c r="M6" s="17"/>
    </row>
    <row r="7" spans="1:13" x14ac:dyDescent="0.2">
      <c r="A7" s="19" t="s">
        <v>16</v>
      </c>
      <c r="B7" s="10">
        <f>+B8+B9</f>
        <v>3244826056</v>
      </c>
      <c r="C7" s="10">
        <f>+C8+C9</f>
        <v>699020174.92000008</v>
      </c>
      <c r="D7" s="10">
        <f>+D8+D9</f>
        <v>0</v>
      </c>
      <c r="E7" s="10">
        <f>+E8+E9</f>
        <v>3943846230.9200001</v>
      </c>
      <c r="F7" s="10">
        <f>+F8+F9</f>
        <v>1237532333.4499998</v>
      </c>
      <c r="G7" s="10">
        <f t="shared" ref="G7:L7" si="2">SUM(G8:G9)</f>
        <v>1237532333.4499998</v>
      </c>
      <c r="H7" s="10">
        <f t="shared" si="2"/>
        <v>1237186232.4200001</v>
      </c>
      <c r="I7" s="10">
        <f>SUM(I8:I9)</f>
        <v>1237186232.4200001</v>
      </c>
      <c r="J7" s="10">
        <f>SUM(J8:J9)</f>
        <v>346101.0300000906</v>
      </c>
      <c r="K7" s="10">
        <f t="shared" si="2"/>
        <v>2706313897.4700003</v>
      </c>
      <c r="L7" s="10">
        <f t="shared" si="2"/>
        <v>0</v>
      </c>
      <c r="M7" s="17"/>
    </row>
    <row r="8" spans="1:13" x14ac:dyDescent="0.2">
      <c r="A8" s="6" t="s">
        <v>17</v>
      </c>
      <c r="B8" s="10">
        <v>2752726802</v>
      </c>
      <c r="C8" s="10">
        <v>631700174.92000008</v>
      </c>
      <c r="D8" s="10">
        <v>0</v>
      </c>
      <c r="E8" s="10">
        <f t="shared" ref="E8:E13" si="3">+B8+C8+D8</f>
        <v>3384426976.9200001</v>
      </c>
      <c r="F8" s="10">
        <v>1027453628.9200001</v>
      </c>
      <c r="G8" s="10">
        <v>1027453628.9200001</v>
      </c>
      <c r="H8" s="10">
        <v>1027107527.89</v>
      </c>
      <c r="I8" s="10">
        <v>1027107527.89</v>
      </c>
      <c r="J8" s="10">
        <f t="shared" ref="J8:J13" si="4">+G8-H8</f>
        <v>346101.0300000906</v>
      </c>
      <c r="K8" s="10">
        <f t="shared" ref="K8:K13" si="5">+E8-F8</f>
        <v>2356973348</v>
      </c>
      <c r="L8" s="10">
        <f t="shared" ref="L8:L13" si="6">+H8-I8</f>
        <v>0</v>
      </c>
      <c r="M8" s="17"/>
    </row>
    <row r="9" spans="1:13" x14ac:dyDescent="0.2">
      <c r="A9" s="6" t="s">
        <v>18</v>
      </c>
      <c r="B9" s="10">
        <v>492099254</v>
      </c>
      <c r="C9" s="10">
        <v>67320000</v>
      </c>
      <c r="D9" s="10">
        <v>0</v>
      </c>
      <c r="E9" s="10">
        <f t="shared" si="3"/>
        <v>559419254</v>
      </c>
      <c r="F9" s="10">
        <v>210078704.52999982</v>
      </c>
      <c r="G9" s="10">
        <v>210078704.52999982</v>
      </c>
      <c r="H9" s="10">
        <v>210078704.53</v>
      </c>
      <c r="I9" s="10">
        <v>210078704.53000003</v>
      </c>
      <c r="J9" s="10">
        <f t="shared" si="4"/>
        <v>0</v>
      </c>
      <c r="K9" s="10">
        <f>+E9-F9</f>
        <v>349340549.47000015</v>
      </c>
      <c r="L9" s="10">
        <f t="shared" si="6"/>
        <v>0</v>
      </c>
      <c r="M9" s="17"/>
    </row>
    <row r="10" spans="1:13" x14ac:dyDescent="0.2">
      <c r="A10" s="6" t="s">
        <v>19</v>
      </c>
      <c r="B10" s="10">
        <v>1180135015</v>
      </c>
      <c r="C10" s="10">
        <v>264220430.81</v>
      </c>
      <c r="D10" s="10">
        <v>0</v>
      </c>
      <c r="E10" s="10">
        <f t="shared" si="3"/>
        <v>1444355445.8099999</v>
      </c>
      <c r="F10" s="10">
        <v>865760628.52999938</v>
      </c>
      <c r="G10" s="10">
        <v>358163517.91999966</v>
      </c>
      <c r="H10" s="10">
        <v>284082825.41000003</v>
      </c>
      <c r="I10" s="10">
        <v>268873125.91000003</v>
      </c>
      <c r="J10" s="10">
        <f t="shared" si="4"/>
        <v>74080692.509999633</v>
      </c>
      <c r="K10" s="10">
        <f t="shared" si="5"/>
        <v>578594817.28000057</v>
      </c>
      <c r="L10" s="10">
        <f t="shared" si="6"/>
        <v>15209699.5</v>
      </c>
      <c r="M10" s="17"/>
    </row>
    <row r="11" spans="1:13" x14ac:dyDescent="0.2">
      <c r="A11" s="6" t="s">
        <v>20</v>
      </c>
      <c r="B11" s="10">
        <v>4206553169</v>
      </c>
      <c r="C11" s="10">
        <v>1967112450.73</v>
      </c>
      <c r="D11" s="10">
        <v>0</v>
      </c>
      <c r="E11" s="10">
        <f t="shared" si="3"/>
        <v>6173665619.7299995</v>
      </c>
      <c r="F11" s="10">
        <v>4633473724.2200022</v>
      </c>
      <c r="G11" s="10">
        <v>2176491863.3600001</v>
      </c>
      <c r="H11" s="10">
        <v>2041768376.5</v>
      </c>
      <c r="I11" s="10">
        <v>2028337954.2799993</v>
      </c>
      <c r="J11" s="10">
        <f t="shared" si="4"/>
        <v>134723486.86000013</v>
      </c>
      <c r="K11" s="10">
        <f t="shared" si="5"/>
        <v>1540191895.5099974</v>
      </c>
      <c r="L11" s="10">
        <f t="shared" si="6"/>
        <v>13430422.220000744</v>
      </c>
      <c r="M11" s="17"/>
    </row>
    <row r="12" spans="1:13" x14ac:dyDescent="0.2">
      <c r="A12" s="6" t="s">
        <v>21</v>
      </c>
      <c r="B12" s="10">
        <v>14000000</v>
      </c>
      <c r="C12" s="10">
        <v>0</v>
      </c>
      <c r="D12" s="10">
        <v>0</v>
      </c>
      <c r="E12" s="10">
        <f t="shared" si="3"/>
        <v>14000000</v>
      </c>
      <c r="F12" s="10">
        <v>8313223.7999999998</v>
      </c>
      <c r="G12" s="10">
        <v>8313223.7999999998</v>
      </c>
      <c r="H12" s="10">
        <v>8313223.7999999998</v>
      </c>
      <c r="I12" s="10">
        <v>8313223.7999999998</v>
      </c>
      <c r="J12" s="10">
        <f t="shared" si="4"/>
        <v>0</v>
      </c>
      <c r="K12" s="10">
        <f t="shared" si="5"/>
        <v>5686776.2000000002</v>
      </c>
      <c r="L12" s="10">
        <f t="shared" si="6"/>
        <v>0</v>
      </c>
      <c r="M12" s="17"/>
    </row>
    <row r="13" spans="1:13" ht="12" customHeight="1" x14ac:dyDescent="0.2">
      <c r="A13" s="6" t="s">
        <v>22</v>
      </c>
      <c r="B13" s="10">
        <v>947006667</v>
      </c>
      <c r="C13" s="10">
        <v>815350000</v>
      </c>
      <c r="D13" s="10"/>
      <c r="E13" s="10">
        <f t="shared" si="3"/>
        <v>1762356667</v>
      </c>
      <c r="F13" s="10">
        <v>591330665.27000022</v>
      </c>
      <c r="G13" s="10">
        <v>239840201.50000221</v>
      </c>
      <c r="H13" s="10">
        <v>230449047.47</v>
      </c>
      <c r="I13" s="10">
        <v>226515658.72000033</v>
      </c>
      <c r="J13" s="10">
        <f t="shared" si="4"/>
        <v>9391154.0300022066</v>
      </c>
      <c r="K13" s="10">
        <f t="shared" si="5"/>
        <v>1171026001.7299998</v>
      </c>
      <c r="L13" s="10">
        <f t="shared" si="6"/>
        <v>3933388.7499996722</v>
      </c>
      <c r="M13" s="17"/>
    </row>
    <row r="14" spans="1:13" x14ac:dyDescent="0.2">
      <c r="A14" s="16" t="s">
        <v>23</v>
      </c>
      <c r="B14" s="10">
        <f>+B15+B16+B19+B21</f>
        <v>4428350093</v>
      </c>
      <c r="C14" s="10">
        <f>+C15+C16+C19+C21</f>
        <v>5028095756.6400003</v>
      </c>
      <c r="D14" s="10">
        <f>+D15+D16+D19+D21</f>
        <v>-80000000</v>
      </c>
      <c r="E14" s="10">
        <f t="shared" ref="E14:K14" si="7">+E15+E16+E19+E21</f>
        <v>9376445849.6399994</v>
      </c>
      <c r="F14" s="10">
        <f t="shared" si="7"/>
        <v>6270884170.1899996</v>
      </c>
      <c r="G14" s="10">
        <f t="shared" si="7"/>
        <v>3062854219.4299984</v>
      </c>
      <c r="H14" s="10">
        <f>+H15+H16+H19+H21</f>
        <v>2900382387.4900002</v>
      </c>
      <c r="I14" s="10">
        <f t="shared" si="7"/>
        <v>2871553302.3400002</v>
      </c>
      <c r="J14" s="10">
        <f t="shared" si="7"/>
        <v>162471831.93999803</v>
      </c>
      <c r="K14" s="10">
        <f t="shared" si="7"/>
        <v>3105561679.4500003</v>
      </c>
      <c r="L14" s="10">
        <f>+L15+L16+L19+L21</f>
        <v>28829085.150000334</v>
      </c>
      <c r="M14" s="17"/>
    </row>
    <row r="15" spans="1:13" x14ac:dyDescent="0.2">
      <c r="A15" s="6" t="s">
        <v>24</v>
      </c>
      <c r="B15" s="10">
        <v>707848780</v>
      </c>
      <c r="C15" s="10">
        <v>528553491.08000004</v>
      </c>
      <c r="D15" s="10">
        <v>0</v>
      </c>
      <c r="E15" s="10">
        <f>+B15+C15+D15</f>
        <v>1236402271.0799999</v>
      </c>
      <c r="F15" s="10">
        <v>751224233.69999993</v>
      </c>
      <c r="G15" s="10">
        <v>567000334.95999992</v>
      </c>
      <c r="H15" s="10">
        <v>561810744.96000004</v>
      </c>
      <c r="I15" s="10">
        <v>555280343.87999988</v>
      </c>
      <c r="J15" s="10">
        <f>+G15-H15</f>
        <v>5189589.9999998808</v>
      </c>
      <c r="K15" s="10">
        <f>+E15-F15</f>
        <v>485178037.38</v>
      </c>
      <c r="L15" s="10">
        <f>+H15-I15</f>
        <v>6530401.0800001621</v>
      </c>
      <c r="M15" s="17"/>
    </row>
    <row r="16" spans="1:13" x14ac:dyDescent="0.2">
      <c r="A16" s="19" t="s">
        <v>25</v>
      </c>
      <c r="B16" s="10">
        <f t="shared" ref="B16:H16" si="8">+B17+B18</f>
        <v>3599501313</v>
      </c>
      <c r="C16" s="10">
        <f t="shared" si="8"/>
        <v>4499542265.5600004</v>
      </c>
      <c r="D16" s="10">
        <f t="shared" si="8"/>
        <v>0</v>
      </c>
      <c r="E16" s="10">
        <f t="shared" si="8"/>
        <v>8099043578.5600004</v>
      </c>
      <c r="F16" s="10">
        <f t="shared" si="8"/>
        <v>5513059936.4899998</v>
      </c>
      <c r="G16" s="10">
        <f t="shared" si="8"/>
        <v>2491253884.4699984</v>
      </c>
      <c r="H16" s="10">
        <f t="shared" si="8"/>
        <v>2333971642.5300002</v>
      </c>
      <c r="I16" s="10">
        <f>+I17+I18</f>
        <v>2311672958.46</v>
      </c>
      <c r="J16" s="10">
        <f>+J17+J18</f>
        <v>157282241.93999815</v>
      </c>
      <c r="K16" s="10">
        <f>+K17+K18</f>
        <v>2585983642.0700002</v>
      </c>
      <c r="L16" s="10">
        <f>+L17+L18</f>
        <v>22298684.070000172</v>
      </c>
      <c r="M16" s="17"/>
    </row>
    <row r="17" spans="1:13" x14ac:dyDescent="0.2">
      <c r="A17" s="6" t="s">
        <v>26</v>
      </c>
      <c r="B17" s="10">
        <v>0</v>
      </c>
      <c r="C17" s="10">
        <v>114587063.39</v>
      </c>
      <c r="D17" s="10">
        <v>0</v>
      </c>
      <c r="E17" s="10">
        <f>+B17+C17+D17</f>
        <v>114587063.39</v>
      </c>
      <c r="F17" s="10">
        <v>114587063.42</v>
      </c>
      <c r="G17" s="10">
        <v>114587063.42</v>
      </c>
      <c r="H17" s="10">
        <v>114587063.42</v>
      </c>
      <c r="I17" s="10">
        <v>114587063.42</v>
      </c>
      <c r="J17" s="10">
        <f>+G17-H17</f>
        <v>0</v>
      </c>
      <c r="K17" s="10">
        <f t="shared" ref="K17:K24" si="9">+E17-F17</f>
        <v>-3.0000001192092896E-2</v>
      </c>
      <c r="L17" s="10">
        <f>+H17-I17</f>
        <v>0</v>
      </c>
      <c r="M17" s="17"/>
    </row>
    <row r="18" spans="1:13" x14ac:dyDescent="0.2">
      <c r="A18" s="6" t="s">
        <v>27</v>
      </c>
      <c r="B18" s="10">
        <v>3599501313</v>
      </c>
      <c r="C18" s="10">
        <v>4384955202.1700001</v>
      </c>
      <c r="D18" s="10">
        <v>0</v>
      </c>
      <c r="E18" s="10">
        <f>+B18+C18+D18</f>
        <v>7984456515.1700001</v>
      </c>
      <c r="F18" s="10">
        <v>5398472873.0699997</v>
      </c>
      <c r="G18" s="10">
        <v>2376666821.0499983</v>
      </c>
      <c r="H18" s="10">
        <v>2219384579.1100001</v>
      </c>
      <c r="I18" s="10">
        <v>2197085895.04</v>
      </c>
      <c r="J18" s="10">
        <f>+G18-H18</f>
        <v>157282241.93999815</v>
      </c>
      <c r="K18" s="10">
        <f t="shared" si="9"/>
        <v>2585983642.1000004</v>
      </c>
      <c r="L18" s="10">
        <f>+H18-I18</f>
        <v>22298684.070000172</v>
      </c>
      <c r="M18" s="17"/>
    </row>
    <row r="19" spans="1:13" x14ac:dyDescent="0.2">
      <c r="A19" s="19" t="s">
        <v>28</v>
      </c>
      <c r="B19" s="10">
        <v>1000000</v>
      </c>
      <c r="C19" s="10">
        <f>+C20</f>
        <v>0</v>
      </c>
      <c r="D19" s="10">
        <v>0</v>
      </c>
      <c r="E19" s="10">
        <f>+B19+C19+D19</f>
        <v>1000000</v>
      </c>
      <c r="F19" s="10">
        <f>+F20</f>
        <v>100000</v>
      </c>
      <c r="G19" s="10">
        <f>+G20</f>
        <v>100000</v>
      </c>
      <c r="H19" s="10">
        <f>+H20</f>
        <v>100000</v>
      </c>
      <c r="I19" s="10">
        <f>+I20</f>
        <v>100000</v>
      </c>
      <c r="J19" s="10">
        <f>+G19-H19</f>
        <v>0</v>
      </c>
      <c r="K19" s="10">
        <f t="shared" si="9"/>
        <v>900000</v>
      </c>
      <c r="L19" s="10">
        <f>+L20</f>
        <v>0</v>
      </c>
      <c r="M19" s="17"/>
    </row>
    <row r="20" spans="1:13" x14ac:dyDescent="0.2">
      <c r="A20" s="6" t="s">
        <v>29</v>
      </c>
      <c r="B20" s="10">
        <v>1000000</v>
      </c>
      <c r="C20" s="10">
        <v>0</v>
      </c>
      <c r="D20" s="10">
        <v>0</v>
      </c>
      <c r="E20" s="10">
        <f>+B20+C20+D20</f>
        <v>1000000</v>
      </c>
      <c r="F20" s="10">
        <v>100000</v>
      </c>
      <c r="G20" s="10">
        <v>100000</v>
      </c>
      <c r="H20" s="10">
        <v>100000</v>
      </c>
      <c r="I20" s="10">
        <v>100000</v>
      </c>
      <c r="J20" s="10">
        <f>+G20-H20</f>
        <v>0</v>
      </c>
      <c r="K20" s="10">
        <f t="shared" si="9"/>
        <v>900000</v>
      </c>
      <c r="L20" s="10">
        <f>+H20-I20</f>
        <v>0</v>
      </c>
      <c r="M20" s="17"/>
    </row>
    <row r="21" spans="1:13" x14ac:dyDescent="0.2">
      <c r="A21" s="6" t="s">
        <v>30</v>
      </c>
      <c r="B21" s="10">
        <v>120000000</v>
      </c>
      <c r="C21" s="10">
        <v>0</v>
      </c>
      <c r="D21" s="10">
        <v>-80000000</v>
      </c>
      <c r="E21" s="10">
        <f>+B21+C21+D21</f>
        <v>40000000</v>
      </c>
      <c r="F21" s="10">
        <v>6500000</v>
      </c>
      <c r="G21" s="10">
        <v>4500000</v>
      </c>
      <c r="H21" s="10">
        <v>4500000</v>
      </c>
      <c r="I21" s="10">
        <v>4500000</v>
      </c>
      <c r="J21" s="10">
        <f>+G21-H21</f>
        <v>0</v>
      </c>
      <c r="K21" s="10">
        <f t="shared" si="9"/>
        <v>33500000</v>
      </c>
      <c r="L21" s="10">
        <f>+H21-I21</f>
        <v>0</v>
      </c>
      <c r="M21" s="17"/>
    </row>
    <row r="22" spans="1:13" x14ac:dyDescent="0.2">
      <c r="A22" s="18" t="s">
        <v>31</v>
      </c>
      <c r="B22" s="10">
        <f>+B23</f>
        <v>551000000</v>
      </c>
      <c r="C22" s="10">
        <f>+C23</f>
        <v>745588269.03999996</v>
      </c>
      <c r="D22" s="10">
        <v>0</v>
      </c>
      <c r="E22" s="10">
        <f t="shared" ref="E22:L22" si="10">+E23</f>
        <v>1296588269.04</v>
      </c>
      <c r="F22" s="10">
        <f>+F23</f>
        <v>1280502309.1299999</v>
      </c>
      <c r="G22" s="10">
        <f t="shared" si="10"/>
        <v>1280502309.1299999</v>
      </c>
      <c r="H22" s="10">
        <f t="shared" si="10"/>
        <v>1280502309.1299999</v>
      </c>
      <c r="I22" s="10">
        <f t="shared" si="10"/>
        <v>1280502309.1299999</v>
      </c>
      <c r="J22" s="10">
        <f t="shared" si="10"/>
        <v>0</v>
      </c>
      <c r="K22" s="10">
        <f t="shared" si="10"/>
        <v>16085959.910000056</v>
      </c>
      <c r="L22" s="10">
        <f t="shared" si="10"/>
        <v>0</v>
      </c>
      <c r="M22" s="17"/>
    </row>
    <row r="23" spans="1:13" x14ac:dyDescent="0.2">
      <c r="A23" s="20" t="s">
        <v>32</v>
      </c>
      <c r="B23" s="10">
        <f>+B25+B24</f>
        <v>551000000</v>
      </c>
      <c r="C23" s="10">
        <f>+C25+C24</f>
        <v>745588269.03999996</v>
      </c>
      <c r="D23" s="10">
        <f>+D25+D24</f>
        <v>0</v>
      </c>
      <c r="E23" s="10">
        <f t="shared" ref="E23:L23" si="11">+E25+E24</f>
        <v>1296588269.04</v>
      </c>
      <c r="F23" s="10">
        <f>+F24+F25</f>
        <v>1280502309.1299999</v>
      </c>
      <c r="G23" s="10">
        <f>+G24+G25</f>
        <v>1280502309.1299999</v>
      </c>
      <c r="H23" s="10">
        <f>+H24+H25</f>
        <v>1280502309.1299999</v>
      </c>
      <c r="I23" s="10">
        <f t="shared" si="11"/>
        <v>1280502309.1299999</v>
      </c>
      <c r="J23" s="10">
        <f t="shared" si="11"/>
        <v>0</v>
      </c>
      <c r="K23" s="10">
        <f t="shared" si="11"/>
        <v>16085959.910000056</v>
      </c>
      <c r="L23" s="10">
        <f t="shared" si="11"/>
        <v>0</v>
      </c>
      <c r="M23" s="17"/>
    </row>
    <row r="24" spans="1:13" x14ac:dyDescent="0.2">
      <c r="A24" s="6" t="s">
        <v>33</v>
      </c>
      <c r="B24" s="10">
        <v>51000000</v>
      </c>
      <c r="C24" s="10">
        <v>0</v>
      </c>
      <c r="D24" s="10">
        <v>0</v>
      </c>
      <c r="E24" s="10">
        <f>+B24+C24+D24</f>
        <v>51000000</v>
      </c>
      <c r="F24" s="10">
        <v>44313656.780000001</v>
      </c>
      <c r="G24" s="10">
        <v>44313656.780000001</v>
      </c>
      <c r="H24" s="10">
        <v>44313656.780000001</v>
      </c>
      <c r="I24" s="10">
        <v>44313656.780000001</v>
      </c>
      <c r="J24" s="10">
        <f>+G24-H24</f>
        <v>0</v>
      </c>
      <c r="K24" s="10">
        <f t="shared" si="9"/>
        <v>6686343.2199999988</v>
      </c>
      <c r="L24" s="10">
        <f>+H24-I24</f>
        <v>0</v>
      </c>
      <c r="M24" s="17"/>
    </row>
    <row r="25" spans="1:13" x14ac:dyDescent="0.2">
      <c r="A25" s="6" t="s">
        <v>34</v>
      </c>
      <c r="B25" s="10">
        <v>500000000</v>
      </c>
      <c r="C25" s="10">
        <v>745588269.03999996</v>
      </c>
      <c r="D25" s="10">
        <v>0</v>
      </c>
      <c r="E25" s="10">
        <f>+B25+C25+D25</f>
        <v>1245588269.04</v>
      </c>
      <c r="F25" s="10">
        <v>1236188652.3499999</v>
      </c>
      <c r="G25" s="10">
        <v>1236188652.3499999</v>
      </c>
      <c r="H25" s="10">
        <v>1236188652.3499999</v>
      </c>
      <c r="I25" s="10">
        <v>1236188652.3499999</v>
      </c>
      <c r="J25" s="10">
        <f>+G25-H25</f>
        <v>0</v>
      </c>
      <c r="K25" s="10">
        <f>+E25-F25</f>
        <v>9399616.6900000572</v>
      </c>
      <c r="L25" s="10">
        <f>+H25-I25</f>
        <v>0</v>
      </c>
      <c r="M25" s="17"/>
    </row>
    <row r="26" spans="1:13" x14ac:dyDescent="0.2">
      <c r="A26" s="16" t="s">
        <v>35</v>
      </c>
      <c r="B26" s="21">
        <f t="shared" ref="B26:K26" si="12">+B5+B14+B22</f>
        <v>14571871000</v>
      </c>
      <c r="C26" s="21">
        <f t="shared" si="12"/>
        <v>9519387082.1399994</v>
      </c>
      <c r="D26" s="21">
        <f t="shared" si="12"/>
        <v>-80000000</v>
      </c>
      <c r="E26" s="21">
        <f t="shared" si="12"/>
        <v>24011258082.139999</v>
      </c>
      <c r="F26" s="21">
        <f t="shared" si="12"/>
        <v>14887797054.59</v>
      </c>
      <c r="G26" s="21">
        <f t="shared" si="12"/>
        <v>8363697668.5900011</v>
      </c>
      <c r="H26" s="21">
        <f t="shared" si="12"/>
        <v>7982684402.2200003</v>
      </c>
      <c r="I26" s="21">
        <f t="shared" si="12"/>
        <v>7921281806.6000004</v>
      </c>
      <c r="J26" s="21">
        <f t="shared" si="12"/>
        <v>381013266.37000012</v>
      </c>
      <c r="K26" s="21">
        <f t="shared" si="12"/>
        <v>9123461027.5499973</v>
      </c>
      <c r="L26" s="21">
        <f>+L5+L14+L22</f>
        <v>61402595.62000075</v>
      </c>
      <c r="M26" s="17"/>
    </row>
    <row r="27" spans="1:13" x14ac:dyDescent="0.2">
      <c r="A27" s="22"/>
      <c r="B27" s="6"/>
      <c r="C27" s="23"/>
      <c r="D27" s="23"/>
      <c r="K27" s="23"/>
    </row>
    <row r="28" spans="1:13" ht="13.5" thickBot="1" x14ac:dyDescent="0.25">
      <c r="A28" s="22"/>
      <c r="B28" s="6"/>
      <c r="D28" s="23"/>
      <c r="H28" s="17"/>
      <c r="K28" s="23"/>
    </row>
    <row r="29" spans="1:13" x14ac:dyDescent="0.2">
      <c r="B29" s="24"/>
      <c r="C29" s="24"/>
      <c r="D29" s="25"/>
      <c r="E29" s="24"/>
      <c r="F29" s="24"/>
      <c r="G29" s="24"/>
      <c r="H29" s="26"/>
      <c r="I29" s="24"/>
      <c r="J29" s="24"/>
      <c r="K29" s="24"/>
      <c r="L29" s="24"/>
      <c r="M29" s="25"/>
    </row>
    <row r="30" spans="1:13" ht="13.5" thickBot="1" x14ac:dyDescent="0.25">
      <c r="B30" s="25"/>
      <c r="C30" s="27"/>
      <c r="D30" s="28"/>
      <c r="E30" s="29"/>
      <c r="F30" s="27"/>
      <c r="G30" s="25"/>
      <c r="H30" s="30"/>
      <c r="I30" s="25"/>
      <c r="J30" s="25"/>
      <c r="K30" s="27"/>
      <c r="L30" s="29"/>
      <c r="M30" s="25"/>
    </row>
    <row r="31" spans="1:13" ht="13.5" thickBot="1" x14ac:dyDescent="0.25">
      <c r="B31" s="25"/>
      <c r="C31" s="27"/>
      <c r="D31" s="31"/>
      <c r="E31" s="32"/>
      <c r="F31" s="25"/>
      <c r="G31" s="33"/>
      <c r="H31" s="33"/>
      <c r="I31" s="27"/>
      <c r="J31" s="34"/>
      <c r="K31" s="24"/>
      <c r="L31" s="25"/>
      <c r="M31" s="25"/>
    </row>
    <row r="32" spans="1:13" x14ac:dyDescent="0.2">
      <c r="B32" s="27"/>
      <c r="C32" s="27"/>
      <c r="D32" s="27"/>
      <c r="E32" s="27"/>
      <c r="F32" s="35"/>
      <c r="G32" s="36"/>
      <c r="H32" s="28"/>
      <c r="I32" s="28"/>
      <c r="J32" s="28"/>
      <c r="K32" s="24"/>
      <c r="L32" s="25"/>
      <c r="M32" s="25"/>
    </row>
    <row r="33" spans="2:13" x14ac:dyDescent="0.2">
      <c r="B33" s="25"/>
      <c r="C33" s="25"/>
      <c r="D33" s="25"/>
      <c r="E33" s="25"/>
      <c r="F33" s="32"/>
      <c r="G33" s="37"/>
      <c r="H33" s="27"/>
      <c r="I33" s="27"/>
      <c r="J33" s="25"/>
      <c r="K33" s="36"/>
      <c r="L33" s="25"/>
      <c r="M33" s="25"/>
    </row>
    <row r="34" spans="2:13" x14ac:dyDescent="0.2">
      <c r="B34" s="25"/>
      <c r="C34" s="25"/>
      <c r="D34" s="25"/>
      <c r="E34" s="34"/>
      <c r="F34" s="35"/>
      <c r="G34" s="25"/>
      <c r="H34" s="29"/>
      <c r="I34" s="28"/>
      <c r="J34" s="29"/>
      <c r="K34" s="29"/>
      <c r="L34" s="25"/>
      <c r="M34" s="25"/>
    </row>
    <row r="35" spans="2:13" x14ac:dyDescent="0.2">
      <c r="B35" s="25"/>
      <c r="C35" s="25"/>
      <c r="D35" s="25"/>
      <c r="E35" s="25"/>
      <c r="F35" s="25"/>
      <c r="G35" s="25"/>
      <c r="H35" s="38"/>
      <c r="I35" s="39"/>
      <c r="J35" s="25"/>
      <c r="K35" s="29"/>
      <c r="L35" s="25"/>
      <c r="M35" s="25"/>
    </row>
    <row r="36" spans="2:13" x14ac:dyDescent="0.2">
      <c r="B36" s="25"/>
      <c r="C36" s="28"/>
      <c r="D36" s="25"/>
      <c r="E36" s="25"/>
      <c r="F36" s="25"/>
      <c r="G36" s="25"/>
      <c r="H36" s="38"/>
      <c r="I36" s="27"/>
      <c r="J36" s="25"/>
      <c r="K36" s="25"/>
      <c r="L36" s="25"/>
      <c r="M36" s="25"/>
    </row>
    <row r="37" spans="2:13" x14ac:dyDescent="0.2">
      <c r="B37" s="25"/>
      <c r="C37" s="25"/>
      <c r="D37" s="25"/>
      <c r="E37" s="25"/>
      <c r="F37" s="25"/>
      <c r="G37" s="25"/>
      <c r="H37" s="38"/>
      <c r="I37" s="25"/>
      <c r="J37" s="25"/>
      <c r="K37" s="25"/>
      <c r="L37" s="25"/>
      <c r="M37" s="25"/>
    </row>
    <row r="38" spans="2:13" x14ac:dyDescent="0.2">
      <c r="B38" s="25"/>
      <c r="C38" s="25"/>
      <c r="D38" s="25"/>
      <c r="E38" s="25"/>
      <c r="F38" s="25"/>
      <c r="G38" s="25"/>
      <c r="H38" s="38"/>
      <c r="I38" s="25"/>
      <c r="J38" s="29"/>
      <c r="K38" s="25"/>
      <c r="L38" s="25"/>
      <c r="M38" s="25"/>
    </row>
    <row r="39" spans="2:13" x14ac:dyDescent="0.2">
      <c r="B39" s="25"/>
      <c r="C39" s="25"/>
      <c r="D39" s="25"/>
      <c r="E39" s="40"/>
      <c r="F39" s="40"/>
      <c r="G39" s="40"/>
      <c r="H39" s="25"/>
      <c r="I39" s="25"/>
      <c r="J39" s="29"/>
      <c r="K39" s="25"/>
      <c r="L39" s="25"/>
      <c r="M39" s="25"/>
    </row>
    <row r="40" spans="2:13" ht="13.5" thickBot="1" x14ac:dyDescent="0.25">
      <c r="B40" s="25"/>
      <c r="C40" s="25"/>
      <c r="D40" s="25"/>
      <c r="E40" s="25"/>
      <c r="F40" s="25"/>
      <c r="G40" s="25"/>
      <c r="H40" s="25"/>
      <c r="I40" s="25"/>
      <c r="J40" s="29"/>
      <c r="K40" s="25"/>
      <c r="L40" s="25"/>
      <c r="M40" s="25"/>
    </row>
    <row r="41" spans="2:13" x14ac:dyDescent="0.2">
      <c r="B41" s="25"/>
      <c r="C41" s="25"/>
      <c r="D41" s="25"/>
      <c r="E41" s="25"/>
      <c r="F41" s="25"/>
      <c r="G41" s="25"/>
      <c r="H41" s="41"/>
      <c r="I41" s="25"/>
      <c r="J41" s="25"/>
      <c r="K41" s="25"/>
      <c r="L41" s="25"/>
      <c r="M41" s="25"/>
    </row>
    <row r="42" spans="2:13" x14ac:dyDescent="0.2">
      <c r="B42" s="25"/>
      <c r="C42" s="25"/>
      <c r="D42" s="25"/>
      <c r="E42" s="25"/>
      <c r="F42" s="25"/>
      <c r="G42" s="25"/>
      <c r="H42" s="42"/>
      <c r="I42" s="29"/>
      <c r="J42" s="25"/>
      <c r="K42" s="25"/>
      <c r="L42" s="25"/>
      <c r="M42" s="25"/>
    </row>
    <row r="43" spans="2:13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</sheetData>
  <mergeCells count="12">
    <mergeCell ref="H3:H4"/>
    <mergeCell ref="I3:I4"/>
    <mergeCell ref="J3:J4"/>
    <mergeCell ref="K3:K4"/>
    <mergeCell ref="L3:L4"/>
    <mergeCell ref="H35:H38"/>
    <mergeCell ref="A3:A4"/>
    <mergeCell ref="B3:B4"/>
    <mergeCell ref="C3:D3"/>
    <mergeCell ref="E3:E4"/>
    <mergeCell ref="F3:F4"/>
    <mergeCell ref="G3:G4"/>
  </mergeCells>
  <pageMargins left="0.51181102362204722" right="0.51181102362204722" top="1.5354330708661419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2023-07-27T16:44:46Z</dcterms:created>
  <dcterms:modified xsi:type="dcterms:W3CDTF">2023-07-27T16:45:13Z</dcterms:modified>
</cp:coreProperties>
</file>