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A2E3E75-D339-4261-B9C0-7F73FF1F27BF}" xr6:coauthVersionLast="47" xr6:coauthVersionMax="47" xr10:uidLastSave="{00000000-0000-0000-0000-000000000000}"/>
  <bookViews>
    <workbookView xWindow="-120" yWindow="-120" windowWidth="29040" windowHeight="15840" tabRatio="852" activeTab="4" xr2:uid="{00000000-000D-0000-FFFF-FFFF00000000}"/>
  </bookViews>
  <sheets>
    <sheet name="resgral" sheetId="1" r:id="rId1"/>
    <sheet name="recursos" sheetId="3" r:id="rId2"/>
    <sheet name="conjurisd" sheetId="4" r:id="rId3"/>
    <sheet name="erogcons" sheetId="5" r:id="rId4"/>
    <sheet name="P.OBRAS 2023" sheetId="31" r:id="rId5"/>
    <sheet name="Programas" sheetId="45" state="hidden" r:id="rId6"/>
    <sheet name="ppart mod" sheetId="53" state="hidden" r:id="rId7"/>
    <sheet name="resubpart" sheetId="37" state="hidden" r:id="rId8"/>
  </sheets>
  <definedNames>
    <definedName name="_xlnm._FilterDatabase" localSheetId="4" hidden="1">'P.OBRAS 2023'!$B$9:$F$89</definedName>
    <definedName name="_xlnm._FilterDatabase" localSheetId="1" hidden="1">recursos!$H$1:$H$291</definedName>
    <definedName name="_xlnm.Print_Area" localSheetId="2">conjurisd!$A$1:$J$28</definedName>
    <definedName name="_xlnm.Print_Area" localSheetId="4">'P.OBRAS 2023'!$A$9:$E$89</definedName>
    <definedName name="_xlnm.Print_Area" localSheetId="6">'ppart mod'!$A$1:$G$27</definedName>
    <definedName name="_xlnm.Print_Area" localSheetId="1">recursos!$A$1:$H$160</definedName>
    <definedName name="_xlnm.Print_Area" localSheetId="0">resgral!$A$1:$H$42</definedName>
    <definedName name="_xlnm.Print_Titles" localSheetId="4">'P.OBRAS 2023'!$1:$6</definedName>
    <definedName name="_xlnm.Print_Titles" localSheetId="1">recursos!$1:$11</definedName>
    <definedName name="_xlnm.Print_Titles" localSheetId="7">resubpart!$1:$9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53" l="1"/>
  <c r="D98" i="37"/>
  <c r="D77" i="37"/>
  <c r="D75" i="37"/>
  <c r="D60" i="37"/>
  <c r="D44" i="37"/>
  <c r="J25" i="45"/>
  <c r="J23" i="45"/>
  <c r="K23" i="45" s="1"/>
  <c r="J21" i="45"/>
  <c r="F22" i="45"/>
  <c r="K20" i="45"/>
  <c r="F20" i="45"/>
  <c r="F19" i="45"/>
  <c r="F17" i="45"/>
  <c r="G16" i="45"/>
  <c r="K16" i="45" s="1"/>
  <c r="K6" i="45"/>
  <c r="F6" i="45"/>
  <c r="K5" i="45"/>
  <c r="F5" i="45"/>
  <c r="K18" i="45"/>
  <c r="F18" i="45"/>
  <c r="K14" i="45"/>
  <c r="F14" i="45"/>
  <c r="K13" i="45"/>
  <c r="F13" i="45"/>
  <c r="K15" i="45"/>
  <c r="F15" i="45"/>
  <c r="K11" i="45"/>
  <c r="F11" i="45"/>
  <c r="K10" i="45"/>
  <c r="F10" i="45"/>
  <c r="F9" i="45"/>
  <c r="F8" i="45"/>
  <c r="K9" i="45"/>
  <c r="H12" i="45"/>
  <c r="K8" i="45"/>
  <c r="K19" i="45"/>
  <c r="K22" i="45"/>
  <c r="K17" i="45"/>
  <c r="K84" i="37"/>
  <c r="I80" i="37"/>
  <c r="J74" i="37" s="1"/>
  <c r="C6" i="37"/>
  <c r="D74" i="37"/>
  <c r="D82" i="37"/>
  <c r="D70" i="37"/>
  <c r="D63" i="37"/>
  <c r="D36" i="37"/>
  <c r="D64" i="37"/>
  <c r="F16" i="45"/>
  <c r="J69" i="37"/>
  <c r="K69" i="37"/>
  <c r="J79" i="37"/>
  <c r="F25" i="45"/>
  <c r="K25" i="45"/>
  <c r="J75" i="37"/>
  <c r="D71" i="37"/>
  <c r="F23" i="45"/>
  <c r="D102" i="37"/>
  <c r="D38" i="37"/>
  <c r="D52" i="37"/>
  <c r="J76" i="37"/>
  <c r="D78" i="37"/>
  <c r="J78" i="37" l="1"/>
  <c r="J73" i="37"/>
  <c r="J72" i="37"/>
  <c r="J77" i="37"/>
  <c r="J71" i="37"/>
  <c r="J70" i="37"/>
  <c r="K70" i="37" s="1"/>
  <c r="K80" i="37" s="1"/>
  <c r="D79" i="37"/>
  <c r="D59" i="37"/>
  <c r="D81" i="37"/>
  <c r="D20" i="37"/>
  <c r="D62" i="37"/>
  <c r="D50" i="37"/>
  <c r="D49" i="37"/>
  <c r="D105" i="37"/>
  <c r="D73" i="37"/>
  <c r="D104" i="37"/>
  <c r="D87" i="37"/>
  <c r="D89" i="37"/>
  <c r="D51" i="37"/>
  <c r="D58" i="37"/>
  <c r="D19" i="37"/>
  <c r="D103" i="37"/>
  <c r="D72" i="37"/>
  <c r="D83" i="37"/>
  <c r="D85" i="37"/>
  <c r="D56" i="37"/>
  <c r="D54" i="37"/>
  <c r="D57" i="37"/>
  <c r="D80" i="37"/>
  <c r="D34" i="37"/>
  <c r="D42" i="37"/>
  <c r="D53" i="37"/>
  <c r="D61" i="37"/>
  <c r="D33" i="37"/>
  <c r="D88" i="37"/>
  <c r="D84" i="37"/>
  <c r="D76" i="37"/>
  <c r="D101" i="37"/>
  <c r="D26" i="37"/>
  <c r="D35" i="37"/>
  <c r="D86" i="37"/>
  <c r="D90" i="37"/>
  <c r="D100" i="37"/>
  <c r="D22" i="37"/>
  <c r="D24" i="37"/>
  <c r="D39" i="37"/>
  <c r="D32" i="37"/>
  <c r="D37" i="37"/>
  <c r="D16" i="37"/>
  <c r="D17" i="37"/>
  <c r="D25" i="37"/>
  <c r="D21" i="37"/>
  <c r="D13" i="37"/>
  <c r="D14" i="37"/>
  <c r="D23" i="37"/>
  <c r="D41" i="37"/>
  <c r="D99" i="37"/>
  <c r="K12" i="45"/>
  <c r="F12" i="45"/>
  <c r="D114" i="37"/>
  <c r="D15" i="37"/>
  <c r="F21" i="45"/>
  <c r="K21" i="45"/>
  <c r="D31" i="37"/>
  <c r="D43" i="37"/>
  <c r="D55" i="37"/>
  <c r="D97" i="37"/>
  <c r="D115" i="37"/>
  <c r="D40" i="37"/>
  <c r="D69" i="37"/>
  <c r="D96" i="37"/>
  <c r="D18" i="37"/>
  <c r="D95" i="37"/>
  <c r="D106" i="37" s="1"/>
  <c r="B8" i="53"/>
  <c r="K82" i="37" l="1"/>
  <c r="D65" i="37"/>
  <c r="D91" i="37"/>
  <c r="D45" i="37"/>
  <c r="D27" i="37"/>
  <c r="D110" i="37"/>
  <c r="D111" i="37"/>
  <c r="D113" i="37"/>
  <c r="D112" i="37" l="1"/>
  <c r="D116" i="37" s="1"/>
  <c r="D119" i="37" l="1"/>
  <c r="D117" i="37"/>
</calcChain>
</file>

<file path=xl/sharedStrings.xml><?xml version="1.0" encoding="utf-8"?>
<sst xmlns="http://schemas.openxmlformats.org/spreadsheetml/2006/main" count="1020" uniqueCount="545">
  <si>
    <t>CUADRO RESUMEN DE RECURSOS, FINANCIAMIENTO Y EROGACIONES</t>
  </si>
  <si>
    <t>RECURSOS CORRIENTES</t>
  </si>
  <si>
    <t>DEPARTAMENTO EJECUTIVO - HONORABLE CONCEJO DELIBERANTE - FUEROS ADMINISTRATIVO DE TRÁNSITO</t>
  </si>
  <si>
    <t xml:space="preserve">CONCEPTOS </t>
  </si>
  <si>
    <t>IMPORTES</t>
  </si>
  <si>
    <t>%</t>
  </si>
  <si>
    <t xml:space="preserve">  De Origen Provincial</t>
  </si>
  <si>
    <t xml:space="preserve">    Régimen de Participación Provincial</t>
  </si>
  <si>
    <t xml:space="preserve">    Otros Ingresos de Jurisdicción Provincial</t>
  </si>
  <si>
    <t xml:space="preserve">  De Origen Nacional</t>
  </si>
  <si>
    <t xml:space="preserve">    Régimen de Participación Nacional</t>
  </si>
  <si>
    <t xml:space="preserve">    Otros Ingresos de Jurisdicción Nacional</t>
  </si>
  <si>
    <t xml:space="preserve">  De Jurisdicción Municipal</t>
  </si>
  <si>
    <t xml:space="preserve">    Regalías</t>
  </si>
  <si>
    <t xml:space="preserve">    Tasas y Derechos Municipales</t>
  </si>
  <si>
    <t xml:space="preserve">    Otros Ingresos de Origen Municipal</t>
  </si>
  <si>
    <t>RECURSOS DE CAPITAL</t>
  </si>
  <si>
    <t xml:space="preserve">    Venta de Bienes de Uso</t>
  </si>
  <si>
    <t xml:space="preserve">    Reembolso de Obras Públicas</t>
  </si>
  <si>
    <t xml:space="preserve">    Reembolsos de Préstamos</t>
  </si>
  <si>
    <t xml:space="preserve">    Otros Recursos de Capital</t>
  </si>
  <si>
    <t xml:space="preserve">    Transf. Fdos para Inv. Obras Públicas</t>
  </si>
  <si>
    <t>TOTAL DE RECURSOS</t>
  </si>
  <si>
    <t>FINANCIAMIENTO</t>
  </si>
  <si>
    <t xml:space="preserve">  Uso del Crédito</t>
  </si>
  <si>
    <t xml:space="preserve">    Uso del Crédito de Entidades Financieras</t>
  </si>
  <si>
    <t xml:space="preserve">    Uso del Crédito del Gobierno Provincial</t>
  </si>
  <si>
    <t xml:space="preserve">  Aportes No Reintegrables</t>
  </si>
  <si>
    <t xml:space="preserve">  Aportes Reintegrables</t>
  </si>
  <si>
    <t xml:space="preserve">  Remanentes de Ejercicios Anteriores</t>
  </si>
  <si>
    <t xml:space="preserve">  Adelantos a Proveedores y Contratistas</t>
  </si>
  <si>
    <t>TOTAL DE RECURSOS Y FINANCIAMIENTO</t>
  </si>
  <si>
    <t>EROGACIONES CORRIENTES</t>
  </si>
  <si>
    <t xml:space="preserve">  Operación</t>
  </si>
  <si>
    <t xml:space="preserve">    Personal</t>
  </si>
  <si>
    <t xml:space="preserve">    Bienes de Consumo</t>
  </si>
  <si>
    <t xml:space="preserve">    Servicios</t>
  </si>
  <si>
    <t xml:space="preserve">    Intereses y Gtos de la Deuda</t>
  </si>
  <si>
    <t xml:space="preserve">    Transferencias Corrientes</t>
  </si>
  <si>
    <t>EROGACIONES DE CAPITAL</t>
  </si>
  <si>
    <t xml:space="preserve">    Bienes de Capital</t>
  </si>
  <si>
    <t xml:space="preserve">    Trabajos Públicos</t>
  </si>
  <si>
    <t xml:space="preserve">    Bienes Preexistentes</t>
  </si>
  <si>
    <t xml:space="preserve">    Inversión Financiera</t>
  </si>
  <si>
    <t>OTRAS EROGACIONES</t>
  </si>
  <si>
    <t xml:space="preserve">    Amortización de la Deuda Consolidada</t>
  </si>
  <si>
    <t xml:space="preserve">    Amortización de la Deuda Flotante</t>
  </si>
  <si>
    <t>TOTAL DE EROGACIONES</t>
  </si>
  <si>
    <t>RESUMEN GENERAL</t>
  </si>
  <si>
    <t>TOTAL de RECURSOS y FINANCIAMIENTO</t>
  </si>
  <si>
    <t>TOTAL de EROGACIONES</t>
  </si>
  <si>
    <t>CALCULO DE RECURSOS Y FINANCIAMIENTO</t>
  </si>
  <si>
    <t>SECC</t>
  </si>
  <si>
    <t>ORIG</t>
  </si>
  <si>
    <t>SECT</t>
  </si>
  <si>
    <t>P.PRINC</t>
  </si>
  <si>
    <t>P.PARC</t>
  </si>
  <si>
    <t>P.SUP</t>
  </si>
  <si>
    <t>CÓDIGO</t>
  </si>
  <si>
    <t>CLASIFICACIÓN ECONÓMICA Y POR OBJETO</t>
  </si>
  <si>
    <t>$</t>
  </si>
  <si>
    <t>DE ORIGEN PROVINCIAL</t>
  </si>
  <si>
    <t>RÉGIMEN DE PARTICIPACIÓN PROVINCIAL</t>
  </si>
  <si>
    <t>01</t>
  </si>
  <si>
    <t>Distribución Primaria</t>
  </si>
  <si>
    <t>02</t>
  </si>
  <si>
    <t>03</t>
  </si>
  <si>
    <t>04</t>
  </si>
  <si>
    <t>05</t>
  </si>
  <si>
    <t>06</t>
  </si>
  <si>
    <t>07</t>
  </si>
  <si>
    <t>08</t>
  </si>
  <si>
    <t>Impuesto Inmobiliario</t>
  </si>
  <si>
    <t>Impuesto sobre los Ingresos Brutos</t>
  </si>
  <si>
    <t>Impuesto a los automotores</t>
  </si>
  <si>
    <t>Impuesto a los sellos</t>
  </si>
  <si>
    <t>Participación en Otros Impuestos</t>
  </si>
  <si>
    <t>Participación Ejercicios Vencidos</t>
  </si>
  <si>
    <t>Fondo de Promoción Turística</t>
  </si>
  <si>
    <t>09</t>
  </si>
  <si>
    <t>10</t>
  </si>
  <si>
    <t>OTROS INGRESOS DE JURISDICCIÓN PROVINCIAL</t>
  </si>
  <si>
    <t>Fondos de Programas Descentralizados</t>
  </si>
  <si>
    <t>Fondo para Desarrollo Social</t>
  </si>
  <si>
    <t>001</t>
  </si>
  <si>
    <t>003</t>
  </si>
  <si>
    <t>Fondos para el Desarrollo Deportivo</t>
  </si>
  <si>
    <t>Otros Fondos Descentralizados</t>
  </si>
  <si>
    <t>Convenio Epre</t>
  </si>
  <si>
    <t>DE ORIGEN NACIONAL</t>
  </si>
  <si>
    <t>RÉGIMEN DE COPARTICIPACIÓN NACIONAL</t>
  </si>
  <si>
    <t>Distribución Secundaria</t>
  </si>
  <si>
    <t>Distribución Secundaria Vencida</t>
  </si>
  <si>
    <t>OTROS INGRESOS DE JURISDICCIÓN NACIONAL</t>
  </si>
  <si>
    <t>17</t>
  </si>
  <si>
    <t>DE JURISDICCIÓN MUNICIPAL</t>
  </si>
  <si>
    <t>TASAS Y DERECHOS MUNICIPALES</t>
  </si>
  <si>
    <t>Derechos por Servicios a la Propiedad Raíz</t>
  </si>
  <si>
    <t>Dchos por Servicios a la Propiedad Raíz (E.Cte.)</t>
  </si>
  <si>
    <t>Ecotasa</t>
  </si>
  <si>
    <t>Canastos para Residuos (E.Cte.)</t>
  </si>
  <si>
    <t>Derechos de Inspección Comercio Ind y Servicios</t>
  </si>
  <si>
    <t>Derechos de Inspección Comercio Ind y Servicios (E.Cte)</t>
  </si>
  <si>
    <t>Derechos de Cementerio</t>
  </si>
  <si>
    <t>Derechos de Cementerio (E.Cte)</t>
  </si>
  <si>
    <t>Derechos de Recolección Especial (E.Cte.)</t>
  </si>
  <si>
    <t>Derechos de Actuación Administrativa</t>
  </si>
  <si>
    <t xml:space="preserve">Derechos de Edificación </t>
  </si>
  <si>
    <t>11</t>
  </si>
  <si>
    <t>Derechos de Insp. Sanitaria Higiene Urbana y Saneam. Ambiental</t>
  </si>
  <si>
    <t>12</t>
  </si>
  <si>
    <t>Unidad de Calidad Ambiental</t>
  </si>
  <si>
    <t>13</t>
  </si>
  <si>
    <t>Planes de Consolidación</t>
  </si>
  <si>
    <t>14</t>
  </si>
  <si>
    <t>Otros Derechos</t>
  </si>
  <si>
    <t>15</t>
  </si>
  <si>
    <t>Comisión Administrativa</t>
  </si>
  <si>
    <t>OTROS INGRESOS DE ORIGEN MUNICIPAL</t>
  </si>
  <si>
    <t>Multas Generales</t>
  </si>
  <si>
    <t>Multas Generales (E. Cte.)</t>
  </si>
  <si>
    <t>Multas Generales (E. Anteriores)</t>
  </si>
  <si>
    <t xml:space="preserve">Multas a Proveedores </t>
  </si>
  <si>
    <t>Intereses y Recargos</t>
  </si>
  <si>
    <t>Intereses y Recargos  (E. Cte.)</t>
  </si>
  <si>
    <t>Intereses y Recargos (E. Anteriores)</t>
  </si>
  <si>
    <t>Producido de Actividades Culturales</t>
  </si>
  <si>
    <t>Producido de Servicios Especiales</t>
  </si>
  <si>
    <t>Control de Animales</t>
  </si>
  <si>
    <t>Desinfecciones en General</t>
  </si>
  <si>
    <t>Servicios Especiales Varios</t>
  </si>
  <si>
    <t>Producido de Multas de Tránsito</t>
  </si>
  <si>
    <t>Multas por Accidentes Viales</t>
  </si>
  <si>
    <t>Multas por Infracciones de Tránsito</t>
  </si>
  <si>
    <t>Derechos de Traslado - Tránsito</t>
  </si>
  <si>
    <t>Derechos de Bodegaje - Tránsito</t>
  </si>
  <si>
    <t>Producido de Estacionamiento Medido</t>
  </si>
  <si>
    <t>Producido de Convenios Especiales</t>
  </si>
  <si>
    <t>Conv con EDMSA - Alumbrado Público</t>
  </si>
  <si>
    <t>Producido de Convenios I.P.V.</t>
  </si>
  <si>
    <t>Ingresos Operativos I.P.V.</t>
  </si>
  <si>
    <t>Recursos Eventuales</t>
  </si>
  <si>
    <t>Rentas Financieras</t>
  </si>
  <si>
    <t>Gastos Recuperados</t>
  </si>
  <si>
    <t xml:space="preserve">TOTAL DE RECURSOS CORRIENTES </t>
  </si>
  <si>
    <t>Obras de Pavimentación</t>
  </si>
  <si>
    <t>Obras de Cloacas</t>
  </si>
  <si>
    <t>OTROS RECURSOS DE CAPITAL</t>
  </si>
  <si>
    <t>TRANSF. DE FONDOS PARA INVERSIÓN PÚBLICA</t>
  </si>
  <si>
    <t>De Origen Provincial</t>
  </si>
  <si>
    <t>19</t>
  </si>
  <si>
    <t>21</t>
  </si>
  <si>
    <t>De Origen Nacional</t>
  </si>
  <si>
    <t>USO DEL CRÉDITO</t>
  </si>
  <si>
    <t>A Corto Plazo</t>
  </si>
  <si>
    <t>A Largo Plazo</t>
  </si>
  <si>
    <t>Instituciones Financieras</t>
  </si>
  <si>
    <t xml:space="preserve">Proveedores y Contratistas </t>
  </si>
  <si>
    <t>APORTES NO REINTEGRABLES</t>
  </si>
  <si>
    <t>APORTES REINTEGRABLES</t>
  </si>
  <si>
    <t>REMANENTES DE EJERCICIOS ANTERIORES</t>
  </si>
  <si>
    <t xml:space="preserve">ADELANTOS A PROVEEDORES Y CONTRATISTAS </t>
  </si>
  <si>
    <t>EROGACIONES CONSOLIDADAS POR JURISDICCIÓN</t>
  </si>
  <si>
    <t>TOTAL</t>
  </si>
  <si>
    <t>DPTO EJECUTIVO</t>
  </si>
  <si>
    <t xml:space="preserve">% </t>
  </si>
  <si>
    <t>H.C.D</t>
  </si>
  <si>
    <t>SERV. ESPEC</t>
  </si>
  <si>
    <t xml:space="preserve">EROGACIONES CORRIENTES </t>
  </si>
  <si>
    <t xml:space="preserve"> Personal</t>
  </si>
  <si>
    <t xml:space="preserve"> Bienes de Consumo</t>
  </si>
  <si>
    <t xml:space="preserve"> Servicios</t>
  </si>
  <si>
    <t xml:space="preserve"> Int y Gtos de la Deuda</t>
  </si>
  <si>
    <t xml:space="preserve"> Transferencias Corrientes</t>
  </si>
  <si>
    <t>EROGACIONES de CAPITAL</t>
  </si>
  <si>
    <t xml:space="preserve"> Bienes de Capital</t>
  </si>
  <si>
    <t xml:space="preserve"> Trabajos Públicos </t>
  </si>
  <si>
    <t xml:space="preserve"> Inversión Financiera </t>
  </si>
  <si>
    <t xml:space="preserve"> Bienes Preexistentes</t>
  </si>
  <si>
    <t xml:space="preserve"> Amortización de la Deuda</t>
  </si>
  <si>
    <t>INTENDENCIA</t>
  </si>
  <si>
    <t>HACIENDA</t>
  </si>
  <si>
    <t>SERV. ESPEC.</t>
  </si>
  <si>
    <t>PERSONAL PERMANENTE</t>
  </si>
  <si>
    <t>Asignación de la Clase</t>
  </si>
  <si>
    <t>Bonificación por Antigüedad</t>
  </si>
  <si>
    <t>Adicionales Especiales</t>
  </si>
  <si>
    <t>Bonificación por M.Dedicación</t>
  </si>
  <si>
    <t>Suplementos Varios</t>
  </si>
  <si>
    <t>Suplmentos por Riesgo</t>
  </si>
  <si>
    <t>Sueldo Anual Complementario</t>
  </si>
  <si>
    <t>Asignación Familiar</t>
  </si>
  <si>
    <t>Bonif por Título y/o Resp. Profecional</t>
  </si>
  <si>
    <t>Adicional no Remunerativo y/o Bonif.</t>
  </si>
  <si>
    <t>Contribución Jubilatoria</t>
  </si>
  <si>
    <t>Contribución O. Social</t>
  </si>
  <si>
    <t>Contribución A.R.T.</t>
  </si>
  <si>
    <t>Otras Contribuciones</t>
  </si>
  <si>
    <t xml:space="preserve">TOTAL </t>
  </si>
  <si>
    <t>PERSONAL TEMPORARIO</t>
  </si>
  <si>
    <t>BIENES DE CONSUMO</t>
  </si>
  <si>
    <t>4.1.1.2.</t>
  </si>
  <si>
    <t>4.1.2.</t>
  </si>
  <si>
    <t>16</t>
  </si>
  <si>
    <t>18</t>
  </si>
  <si>
    <t>Alimentos, racionamiento y refrigerios</t>
  </si>
  <si>
    <t>Forrajes y alimentos para animales</t>
  </si>
  <si>
    <t>Combustibles y lubricantes</t>
  </si>
  <si>
    <t>Uniformes y equipos para el personal</t>
  </si>
  <si>
    <t>Útiles, papelería y elementos oficina</t>
  </si>
  <si>
    <t>Mateial didáctico y deportivo</t>
  </si>
  <si>
    <t>Prod medicinales y elem compl para la salud</t>
  </si>
  <si>
    <t>Fertiliz y productos para sanidad vegetal y animal</t>
  </si>
  <si>
    <t>Artículos de limpieza y desinfección</t>
  </si>
  <si>
    <t>Artículos de bazar y menaje</t>
  </si>
  <si>
    <t>Elem para la conserv de inmuebles e instal.</t>
  </si>
  <si>
    <t>Elem  para la conserv de rodados y maquinarias</t>
  </si>
  <si>
    <t>Elem para la conserv de muebles y otros bs capital</t>
  </si>
  <si>
    <t>Insumos para bs informáticos</t>
  </si>
  <si>
    <t>Otros bienes de consumo</t>
  </si>
  <si>
    <t>PAC bienes de consumo</t>
  </si>
  <si>
    <t>4.1.3.</t>
  </si>
  <si>
    <t>SERVICIOS</t>
  </si>
  <si>
    <t>Electricidad, gas, agua y cloacas</t>
  </si>
  <si>
    <t>Transporte y almacenamiento</t>
  </si>
  <si>
    <t>Comunicaciones</t>
  </si>
  <si>
    <t>Honorarios</t>
  </si>
  <si>
    <t>Públicidad y propaganda</t>
  </si>
  <si>
    <t>Seguros</t>
  </si>
  <si>
    <t>Alquileres</t>
  </si>
  <si>
    <t>Impuestos, derechos y tasas</t>
  </si>
  <si>
    <t>Viáticos, pasajes y movilidad</t>
  </si>
  <si>
    <t>Cortesía, homenaje y protocolo</t>
  </si>
  <si>
    <t>Gastos judiciales</t>
  </si>
  <si>
    <t>Multas e indemnizaciones</t>
  </si>
  <si>
    <t>Conserv inmuebles e instalaciones</t>
  </si>
  <si>
    <t>Conserv rodados y maquinarias</t>
  </si>
  <si>
    <t>Conserv de muebles, maquinarias  y otros bs capital</t>
  </si>
  <si>
    <t>Limpieza y desinfección</t>
  </si>
  <si>
    <t>Gastos de imprenta y repoducción</t>
  </si>
  <si>
    <t>Servicios públicos ejecutados por terceros</t>
  </si>
  <si>
    <t>Gastos bancarios</t>
  </si>
  <si>
    <t>Festivales, exposiciones y concursos</t>
  </si>
  <si>
    <t xml:space="preserve">Otros Servicios </t>
  </si>
  <si>
    <t>Locaciones de servicios</t>
  </si>
  <si>
    <t>20</t>
  </si>
  <si>
    <t>27</t>
  </si>
  <si>
    <t>BIENES DE CAPITAL</t>
  </si>
  <si>
    <t>5.1.1.</t>
  </si>
  <si>
    <t>Maquinarias y equipos</t>
  </si>
  <si>
    <t>Herramientas y útiles de trabajo</t>
  </si>
  <si>
    <t>Medios de transporte</t>
  </si>
  <si>
    <t>Aparatos e instrumentos</t>
  </si>
  <si>
    <t>Equipos y útiles educacionales y recreativos</t>
  </si>
  <si>
    <t>Elementos de seguridad</t>
  </si>
  <si>
    <t>Colecciónes y elementos de bibliotecas y museos</t>
  </si>
  <si>
    <t>Moblajes</t>
  </si>
  <si>
    <t>Maq equipos de oficina y equipos p/computación</t>
  </si>
  <si>
    <t>Instalaciones</t>
  </si>
  <si>
    <t>Bienes de capital en general</t>
  </si>
  <si>
    <t>30</t>
  </si>
  <si>
    <t>Intereses y Gastos de la Deuda</t>
  </si>
  <si>
    <t>4.2.</t>
  </si>
  <si>
    <t>4.3.</t>
  </si>
  <si>
    <t>Transferencias Corrientes</t>
  </si>
  <si>
    <t>5.2.</t>
  </si>
  <si>
    <t>Inversión Financiera</t>
  </si>
  <si>
    <t>OTROS RUBROS</t>
  </si>
  <si>
    <t>5.3.</t>
  </si>
  <si>
    <t>Inversión Bienes Preexistentes</t>
  </si>
  <si>
    <t>6.1.</t>
  </si>
  <si>
    <t>Amortización de la Deuda</t>
  </si>
  <si>
    <t>5.1.2.</t>
  </si>
  <si>
    <t>Trabajos Públicos</t>
  </si>
  <si>
    <t>TOTAL EROGACIONES E INVERSIONES</t>
  </si>
  <si>
    <t>TOTAL EROGACIONES (b+c+d)</t>
  </si>
  <si>
    <t>N°</t>
  </si>
  <si>
    <t>MONTO</t>
  </si>
  <si>
    <t>DEPARTAMENTO EJECUTIVO  - H.C.D. - JUZGADOS</t>
  </si>
  <si>
    <t xml:space="preserve">    Uso del Crédito de Proveed y Contratistas</t>
  </si>
  <si>
    <t>PRESUPUESTO AÑO 2015</t>
  </si>
  <si>
    <t>Comisión Administrativa Retenciones Sueldos</t>
  </si>
  <si>
    <t>Multas por Estacionamiento Medido</t>
  </si>
  <si>
    <t>Derechos de Publicidad y Propaganda</t>
  </si>
  <si>
    <t>Canon Extraordinario Producción Hidrocarburos</t>
  </si>
  <si>
    <t>Intereses Préstamos Prog. Municipal Microcréditos Ord.6159/13</t>
  </si>
  <si>
    <t>Otros</t>
  </si>
  <si>
    <t>Reembolso de Obras Públicas</t>
  </si>
  <si>
    <t>Obras de Pavimentación (Ejerc. Ctes)</t>
  </si>
  <si>
    <t>Aporte Vecinal para Obras Reembolsables</t>
  </si>
  <si>
    <t>Obras de Cloacas (Ejerc. Anteriores )</t>
  </si>
  <si>
    <t>Obras de Cloacas (Ejerc. Ctes.)</t>
  </si>
  <si>
    <t>Alumbrado Público</t>
  </si>
  <si>
    <t>Fondo Apoyo Desarrollos Productivos</t>
  </si>
  <si>
    <t>Programa Municipal de Microcrédito Ord. 6159/13</t>
  </si>
  <si>
    <t>Reembolso de Préstamos</t>
  </si>
  <si>
    <t>Fondo de Infraestructura Provincial</t>
  </si>
  <si>
    <t>TOTAL DE RECURSOS CORRIENTES Y DE CAPITAL</t>
  </si>
  <si>
    <t>Venta de Bienes de Uso</t>
  </si>
  <si>
    <t>Posición</t>
  </si>
  <si>
    <t>Distrito</t>
  </si>
  <si>
    <t>Obra</t>
  </si>
  <si>
    <t>Partida Presupuestaria</t>
  </si>
  <si>
    <t>PROGRAMA</t>
  </si>
  <si>
    <t>HCD</t>
  </si>
  <si>
    <t>Licencia de Conducir Nacional</t>
  </si>
  <si>
    <t>Licencia de Conducir Nacional Particular</t>
  </si>
  <si>
    <t>Licencia de Conducir Nacional Profesional</t>
  </si>
  <si>
    <t>ÁREA</t>
  </si>
  <si>
    <t>EJERCICIO</t>
  </si>
  <si>
    <t>Protección Ambiental</t>
  </si>
  <si>
    <t>Ambiente y Energía</t>
  </si>
  <si>
    <t>Energías renovables</t>
  </si>
  <si>
    <t>Godoy Cruz Cultiva</t>
  </si>
  <si>
    <t>Educación Ambiental</t>
  </si>
  <si>
    <t>Recupedadores Urbanos y Puntos Verdes</t>
  </si>
  <si>
    <t>Tratamiento de neumáticos fuera de uso</t>
  </si>
  <si>
    <t xml:space="preserve">Planificación Urbana </t>
  </si>
  <si>
    <t>Museo a Cielo Abierto</t>
  </si>
  <si>
    <t>Trapiche</t>
  </si>
  <si>
    <t>Tortugas</t>
  </si>
  <si>
    <t>Votos</t>
  </si>
  <si>
    <t>Código Web</t>
  </si>
  <si>
    <t>M. Salud Nación Plan Sumar</t>
  </si>
  <si>
    <t>CAP - Cargo Alumbrado Público</t>
  </si>
  <si>
    <t>24</t>
  </si>
  <si>
    <t>Ministerio Economía Infraestructura y Energía</t>
  </si>
  <si>
    <t>Dchos por Servicios a la Propiedad Raíz (E. Anteriores)</t>
  </si>
  <si>
    <t>Canastos para Residuos (E. Anteriores)</t>
  </si>
  <si>
    <t>Derechos de Inspección Comercio Ind y Servicios (E. Anteriores)</t>
  </si>
  <si>
    <t>Derechos de Recolección Especial (E. Anteriores)</t>
  </si>
  <si>
    <t>Derechos de Cementerio (E. Anteriores)</t>
  </si>
  <si>
    <t>Reconversión Alumbrado Público</t>
  </si>
  <si>
    <t>25</t>
  </si>
  <si>
    <t>Ministerio de Seguridad</t>
  </si>
  <si>
    <t>26</t>
  </si>
  <si>
    <t>Secretaría de Servicios Públicos</t>
  </si>
  <si>
    <t>JUZGADOS VIALES Y DE FALTAS</t>
  </si>
  <si>
    <t>OBRAS  y S.PÚBLICOS</t>
  </si>
  <si>
    <t>SUBTOTAL EROGACIONES</t>
  </si>
  <si>
    <t>TOTAL OBRAS DIRECCIÓN GENERAL SERVICIOS PÚBLICOS</t>
  </si>
  <si>
    <t>SUPERAVIT y/o DEFICIT</t>
  </si>
  <si>
    <t xml:space="preserve">Puntos Especiales </t>
  </si>
  <si>
    <t>Restauración y Mantenimiento de Bs. Patromoniales e Historicos</t>
  </si>
  <si>
    <t>Indicadores Patrimoniales</t>
  </si>
  <si>
    <t>075</t>
  </si>
  <si>
    <t>076</t>
  </si>
  <si>
    <t>077</t>
  </si>
  <si>
    <t>078</t>
  </si>
  <si>
    <t>079</t>
  </si>
  <si>
    <t>080</t>
  </si>
  <si>
    <t>081</t>
  </si>
  <si>
    <t>091</t>
  </si>
  <si>
    <t>093</t>
  </si>
  <si>
    <t>095</t>
  </si>
  <si>
    <t>105</t>
  </si>
  <si>
    <t>Derechos de Concesión</t>
  </si>
  <si>
    <t>Derechos de Concesión Kioscos</t>
  </si>
  <si>
    <t>Dchos Localización, Inspección e Instalaciones de Antenas</t>
  </si>
  <si>
    <t>Dcho de Habilitación Antenas</t>
  </si>
  <si>
    <t>Reembolso de Viviendas</t>
  </si>
  <si>
    <t>OBRA PÚBLICA</t>
  </si>
  <si>
    <t>TRANS CAPITAL</t>
  </si>
  <si>
    <t>D.G.S.PUBLICOS</t>
  </si>
  <si>
    <t>TOTAL OBRAS PÚBLICAS - CIVILES</t>
  </si>
  <si>
    <t>TOTAL OBRAS PÚBLICAS - VIALES</t>
  </si>
  <si>
    <t>O.PÚBLICAS.-OC</t>
  </si>
  <si>
    <t>O.PÚBLICAS.-OV</t>
  </si>
  <si>
    <t>Remodelación Plaza Fray Mamerto Esquiú</t>
  </si>
  <si>
    <t>Ampliación del salón de la Asociación 29 de Enero</t>
  </si>
  <si>
    <t>Transf Capital</t>
  </si>
  <si>
    <t>Ampliación calle Benavente // Los Jazmines y P. Reta</t>
  </si>
  <si>
    <t>Trabajo Público</t>
  </si>
  <si>
    <t>Bajar techo de Unión Vecinal Benegas</t>
  </si>
  <si>
    <t>Construcción playón deportivo Bº Bicentenario</t>
  </si>
  <si>
    <t>Mejora integral Bº ATSA-Etapa I</t>
  </si>
  <si>
    <t>S.Fco. Del Monte</t>
  </si>
  <si>
    <t>V. Parque</t>
  </si>
  <si>
    <t>2019-10-26</t>
  </si>
  <si>
    <t>2019-10-24</t>
  </si>
  <si>
    <t>2019-10-25</t>
  </si>
  <si>
    <t>2019-10-28</t>
  </si>
  <si>
    <t>2019-10-29</t>
  </si>
  <si>
    <t>2019-10-27</t>
  </si>
  <si>
    <t>total</t>
  </si>
  <si>
    <t>SUBPROGRAMA</t>
  </si>
  <si>
    <t>U.EJECUTORA</t>
  </si>
  <si>
    <t>076.1</t>
  </si>
  <si>
    <t>Energ.y eficiencia domiciliari¡a</t>
  </si>
  <si>
    <t>076.2</t>
  </si>
  <si>
    <t>Energ y eiciencia energética</t>
  </si>
  <si>
    <t>076.3</t>
  </si>
  <si>
    <t>075.1</t>
  </si>
  <si>
    <t>Policia Ambiental</t>
  </si>
  <si>
    <t>Plan Municipal de Accesibilidad</t>
  </si>
  <si>
    <t>Restauración y Mantenimiento de Bs. Patrimoniales e Historicos</t>
  </si>
  <si>
    <t>Observatorio Ubano</t>
  </si>
  <si>
    <t>Georreferenciación de Godoy Cruz 2020</t>
  </si>
  <si>
    <t>Capacitación personal sobre Museos y Patrimonio</t>
  </si>
  <si>
    <t>Participación Educativa</t>
  </si>
  <si>
    <t xml:space="preserve">    Reembolsos de Viviendas</t>
  </si>
  <si>
    <t>GOBIERNO Y PARTICIPACIÓN CIUDADANA</t>
  </si>
  <si>
    <t>INNOVACION,  LEGAL Y TÉC.</t>
  </si>
  <si>
    <t>DESARROLLO HUMANO</t>
  </si>
  <si>
    <t>AMBIENTE Y DESARROLLO SUSTENTABLE</t>
  </si>
  <si>
    <t>O.PARTICULARES</t>
  </si>
  <si>
    <t>PLANIF URBANA</t>
  </si>
  <si>
    <t>Programa + Participación +Ciudad 2021</t>
  </si>
  <si>
    <t>Dcho de Habilitación Antenas (E.Anteriores)</t>
  </si>
  <si>
    <t xml:space="preserve">Spac Colocación (E. Cte)   </t>
  </si>
  <si>
    <t>Spac Mantenimiento-Reparación -Actualizac</t>
  </si>
  <si>
    <t xml:space="preserve">Intereses Prestamos Emprendimientos   </t>
  </si>
  <si>
    <t>Comisión Administrativa por Infracción</t>
  </si>
  <si>
    <t>Auspicios Eventos Culturales y Deportivos</t>
  </si>
  <si>
    <t>Recuperos de Siniestros</t>
  </si>
  <si>
    <t>Venta de Libros</t>
  </si>
  <si>
    <t xml:space="preserve">Auspicios </t>
  </si>
  <si>
    <t>Programa Cierre y Veredas - 4</t>
  </si>
  <si>
    <t>Zona 1-Infraestructura vial - BCC -27</t>
  </si>
  <si>
    <t>Zona 2-Infraestructura vial - BCC- 28</t>
  </si>
  <si>
    <t>Zona 3-Infraestructura vial - BCC - 29</t>
  </si>
  <si>
    <t>Red de Agua y Cloacas Calle Chipolletti - 30</t>
  </si>
  <si>
    <t>Red de Agua y Cloacas -Bº La Estanzuela- 33</t>
  </si>
  <si>
    <t>Nivelación de Tapas de Registro -34</t>
  </si>
  <si>
    <t>Obra Infraestructura y Urbanización Piedras Blancas - 36</t>
  </si>
  <si>
    <t>Obra Infraestructura y Urbanización Villa Filiberto- 37</t>
  </si>
  <si>
    <t>TOTAL DE OBRAS DIRECCIÓN DE OBRAS PARTICULARES</t>
  </si>
  <si>
    <t>TOTAL DE OBRAS DIRECCIÓN DE PLANIFICACIÓN URBANA</t>
  </si>
  <si>
    <t xml:space="preserve">Dentro de las facultades previstas en el Art. 105º, inciso 14 de la Ley 1079 establece, "... HACER RECAUDAR LAS CONTRIBUCIONES Y RENTAS MUNICIPALES Y </t>
  </si>
  <si>
    <t xml:space="preserve">DECRETAR SU INVERSIÓN CON SUJECIÓN A LAS ORDENANZAS Y PRESUPUESTOS VIGENTES...". en función de lo enunciado, si las recaudaciones disminuyen </t>
  </si>
  <si>
    <t>con relación a lo previsto y dada la actual situación económica y social producida por la pandemia, se ha dispuesto, asignar los recursos obtenidos,</t>
  </si>
  <si>
    <t xml:space="preserve">para atender las necesidades más urgentes, en desmedro de otras obligaciones como lo es el caso del Presupuesto Participativo previsto para el ejercicio </t>
  </si>
  <si>
    <t xml:space="preserve">2020. </t>
  </si>
  <si>
    <t>A tales efectos, se presenta el mismo presupuesto para ejecutar durante el año 2021</t>
  </si>
  <si>
    <t>D.H. y HÁBITAT</t>
  </si>
  <si>
    <t>PLAN DE OBRAS PÚBLICAS</t>
  </si>
  <si>
    <t>Reintegro A.R.T.</t>
  </si>
  <si>
    <t>Gastos Recuperados por Remates</t>
  </si>
  <si>
    <t>2022</t>
  </si>
  <si>
    <t>Constituyentes II- 50</t>
  </si>
  <si>
    <t>ACTUAL</t>
  </si>
  <si>
    <t>DEFINITIVO</t>
  </si>
  <si>
    <t>Fachada Bodega Arizú - 7</t>
  </si>
  <si>
    <t>TOTAL DE OBRAS DIRECCIÓN DE HÁBITAT</t>
  </si>
  <si>
    <t>Fiesta de la Cerveza</t>
  </si>
  <si>
    <t>TOTAL PLAN DE OBRAS 2022</t>
  </si>
  <si>
    <t>Rep Edif Públicos- 61</t>
  </si>
  <si>
    <t>POPU</t>
  </si>
  <si>
    <t>ELECTRICAS</t>
  </si>
  <si>
    <t>CIVILES</t>
  </si>
  <si>
    <t>VIALES</t>
  </si>
  <si>
    <t>DGSP</t>
  </si>
  <si>
    <t>HABITAT</t>
  </si>
  <si>
    <t>PARTICULARES</t>
  </si>
  <si>
    <t>Construcción Polideportivo Virgen de Los Milagros- 78</t>
  </si>
  <si>
    <t xml:space="preserve">Equipamiento Espacio Verde República del Líbano- 80 </t>
  </si>
  <si>
    <t>Espacio Recreativo Predio Escuela Cerro Aconcagua - 83</t>
  </si>
  <si>
    <t>Espacio Recreativo Reservorio Bº Parque Oeste - 85</t>
  </si>
  <si>
    <t xml:space="preserve">Acondicionamiento Parque del Agua- 86 </t>
  </si>
  <si>
    <t>Construcción Plaza Bº Sol y Sierra - 88</t>
  </si>
  <si>
    <t>6ª Etapa Remodelación Calle J.V. Gonzalez ( T. Benegas - R. Obligado)- 96</t>
  </si>
  <si>
    <t>Infraestructura Vial Bº San Fsco. del Monte y Bº Cremaschi- 98</t>
  </si>
  <si>
    <t>Obras Complementaria Autovia Urbana del Oeste- 100</t>
  </si>
  <si>
    <t>Obras Complementaria Carril Cervantes- 101</t>
  </si>
  <si>
    <t>Obras Complementaria Carril Sarmiento- 102</t>
  </si>
  <si>
    <t>Programa Construcción Cruces Peatonales Sobre Elevados- 103</t>
  </si>
  <si>
    <t>Urbanización emprendimiento Bº 29 de Setiembre- 108</t>
  </si>
  <si>
    <t>Espacio equipamiento Bº La Quebrada- 110</t>
  </si>
  <si>
    <t>Obra Remodelación Polideportivo Filipini- 112</t>
  </si>
  <si>
    <t>Obra de Infraestructura y Urba. Bº Arrayanes- 116</t>
  </si>
  <si>
    <t>Infraestructura y Urba. Bº Jardin Sarmiento-118</t>
  </si>
  <si>
    <t xml:space="preserve">Refuncionalización Estructural Naves Bodega Arizú- 120 </t>
  </si>
  <si>
    <t>ACTUAL MUNI</t>
  </si>
  <si>
    <t>PROY PROVINCIA</t>
  </si>
  <si>
    <t>DIFERENCIA</t>
  </si>
  <si>
    <t xml:space="preserve">LEY DE EDUCACION </t>
  </si>
  <si>
    <t>ESTIMADO PROV</t>
  </si>
  <si>
    <t>ES UN 15,94 % DE LA</t>
  </si>
  <si>
    <t>COPA FEDERAL</t>
  </si>
  <si>
    <t xml:space="preserve">EL 15,94 5 DE </t>
  </si>
  <si>
    <t>PRESUPUESTO AÑO 2023</t>
  </si>
  <si>
    <t>Financiamiento Educativo</t>
  </si>
  <si>
    <t xml:space="preserve">Dcho Inspección Antenas (E.Cte) </t>
  </si>
  <si>
    <t>Reembolso de Barrio Constituyente I</t>
  </si>
  <si>
    <t>2023</t>
  </si>
  <si>
    <t>Reconstruccion Calle 9 de Julio- 125</t>
  </si>
  <si>
    <t>Plan de Peatonalización y Fortalecimiento de Ejes Comerciales Calle San Martin- 130</t>
  </si>
  <si>
    <t xml:space="preserve">	Plan de Peatonalización y Fortalecimiento de Ejes Comerciales Calles P. Moreno - Colon - T. Benegas- 131</t>
  </si>
  <si>
    <t>Plan de Peatonalización y Fortalecimiento de Ejes Comerciales Calle Montes de Oca- 132</t>
  </si>
  <si>
    <t>Parque Lineal Jacarandá</t>
  </si>
  <si>
    <t>Obras Menores Microbasurales</t>
  </si>
  <si>
    <t>Canchas de Futbol AFAC</t>
  </si>
  <si>
    <t>Parque 20 de Junio</t>
  </si>
  <si>
    <t>Remodelación Montes de Oca 2ª Etapa</t>
  </si>
  <si>
    <t>Centro de Servicios Predio SSPP 1ª Etapa</t>
  </si>
  <si>
    <t>Avenida San Martín 2ª Etapa</t>
  </si>
  <si>
    <t>Infraestructura Vial de Hº Acc. Chalet Tome</t>
  </si>
  <si>
    <t>Obras Complementarias Av. Perón</t>
  </si>
  <si>
    <t>Infraestructura Calle Alsina</t>
  </si>
  <si>
    <t>Remodelación Union Vecinal Flor de Cuyo</t>
  </si>
  <si>
    <t>Remodelación Union Vecinal Victoriano Monte</t>
  </si>
  <si>
    <t>Remodelación Union Vecinal Villa Martinez</t>
  </si>
  <si>
    <t>Remodelación Union Vecinal COVIMET</t>
  </si>
  <si>
    <t>Adecuación Predio Municipal Ctro. de Alto Rendimiento Rugby</t>
  </si>
  <si>
    <t xml:space="preserve">Obras Complementarias Puente Juncal </t>
  </si>
  <si>
    <t>Obras infraestructura y Urba. Los Cactus</t>
  </si>
  <si>
    <t>Obra de Infraestructura, Urba y Vivienda Illia- 117</t>
  </si>
  <si>
    <t xml:space="preserve">Obras infraestructura, Urba. Y Reacondic. Contenedores Emaus </t>
  </si>
  <si>
    <t>Obra de Infraestructura y Urba. Las Dalias</t>
  </si>
  <si>
    <t>Obra de Infraestructura y Urba. Hipódromo Externo</t>
  </si>
  <si>
    <t xml:space="preserve">Obra Albergue de Mujeres- 128                                                                                                                   </t>
  </si>
  <si>
    <t xml:space="preserve">Construcción Centro de Jubilados Sonrisas Otoñales </t>
  </si>
  <si>
    <t>Construcción Centro de Salud Illia</t>
  </si>
  <si>
    <t>Construcción Centro de Salud Foecyt</t>
  </si>
  <si>
    <t>Construcción Centro de Salud Fuchs</t>
  </si>
  <si>
    <t>Jardin Maternal El Obrerito</t>
  </si>
  <si>
    <t>2022/2023</t>
  </si>
  <si>
    <t>TOTAL OBRAS DIRECCIÓN ESPACIOS PÚBLICOS</t>
  </si>
  <si>
    <t>E.PÚBLICOS.-OC</t>
  </si>
  <si>
    <t>Intervenciones en Espacios Públicos</t>
  </si>
  <si>
    <t>Intervenciones en Espacios Históricos</t>
  </si>
  <si>
    <t>Obras Eléctricas del Departamento- 066</t>
  </si>
  <si>
    <t>TOTAL DE OBRAS SECRETARÍA DE AMBIENTE</t>
  </si>
  <si>
    <t>Infraestructura en Espacios Públicos</t>
  </si>
  <si>
    <t>SEC AMBIENTE</t>
  </si>
  <si>
    <t>Refacción Oficinas Administrativas</t>
  </si>
  <si>
    <t>D. AMBIENTE</t>
  </si>
  <si>
    <t>TOTAL DE OBRAS DIRECCIÓN DE AMBIENTE</t>
  </si>
  <si>
    <t xml:space="preserve">Obras Complementarias Sanitarias Bº Urundel </t>
  </si>
  <si>
    <t>Refacción Club Villa Marini (PP)</t>
  </si>
  <si>
    <t>Mejoras Centro de Jubilados 9 de Abril (PP)</t>
  </si>
  <si>
    <t>Remodelación Union Vecinal City Fathers (PP)</t>
  </si>
  <si>
    <t>Arreglos y Mejoras Escuela Rawson (PP)</t>
  </si>
  <si>
    <t>Arreglos y Mejoras  Union Vecinal Bº Suarez (PP)</t>
  </si>
  <si>
    <t>Arreglos y Mejoras  Union Vecinal Bº Parque (PP)</t>
  </si>
  <si>
    <t>Refacciones Predi AFAG (PP)</t>
  </si>
  <si>
    <t>Cierre Playon Deportivo y Social Bº SUPE Sur (PP)</t>
  </si>
  <si>
    <t>Mejoras Club San Francisco del Monte (PP)</t>
  </si>
  <si>
    <t>Convenio Agente Financiero</t>
  </si>
  <si>
    <t xml:space="preserve">Obra de Urbanizacion Bº Los Barrancos - 133                                                                                                     </t>
  </si>
  <si>
    <t xml:space="preserve">Obra de Urbanizacion Accesos Ingresos al Departamento - 134                                                                                      </t>
  </si>
  <si>
    <t>Reembolso de Barrio Constituyente II</t>
  </si>
  <si>
    <t>Red de Agua y Cloacas -Bº Parque Sur - 137</t>
  </si>
  <si>
    <t>Ordenanza Nº  7288/2022</t>
  </si>
  <si>
    <t>Expte. Nº 2022-1743/I1-GC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</si>
</sst>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,##0_ ;\-#,##0\ "/>
    <numFmt numFmtId="167" formatCode="_ * #,##0_ ;_ * \-#,##0_ ;_ * &quot;-&quot;??_ ;_ @_ "/>
    <numFmt numFmtId="168" formatCode="0.0000"/>
    <numFmt numFmtId="169" formatCode="_ * #,##0.000_ ;_ * \-#,##0.000_ ;_ * &quot;-&quot;??_ ;_ @_ "/>
    <numFmt numFmtId="171" formatCode="#,##0.00_ ;\-#,##0.00\ "/>
    <numFmt numFmtId="172" formatCode="_ * #,##0_ ;_ * \-#,##0_ ;_ * \-??_ ;_ @_ "/>
  </numFmts>
  <fonts count="4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2" tint="-0.49998474074526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B2A1C7"/>
      </left>
      <right style="medium">
        <color rgb="FFB2A1C7"/>
      </right>
      <top style="medium">
        <color rgb="FFB2A1C7"/>
      </top>
      <bottom style="medium">
        <color rgb="FFB2A1C7"/>
      </bottom>
      <diagonal/>
    </border>
    <border>
      <left style="medium">
        <color rgb="FFB2A1C7"/>
      </left>
      <right style="medium">
        <color rgb="FFB2A1C7"/>
      </right>
      <top style="medium">
        <color rgb="FFB2A1C7"/>
      </top>
      <bottom/>
      <diagonal/>
    </border>
    <border>
      <left style="medium">
        <color rgb="FFB2A1C7"/>
      </left>
      <right style="medium">
        <color rgb="FFB2A1C7"/>
      </right>
      <top/>
      <bottom style="medium">
        <color rgb="FFB2A1C7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rgb="FFB2A1C7"/>
      </right>
      <top style="medium">
        <color rgb="FFB2A1C7"/>
      </top>
      <bottom/>
      <diagonal/>
    </border>
    <border>
      <left/>
      <right/>
      <top style="medium">
        <color rgb="FFB2A1C7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4" fontId="5" fillId="0" borderId="0" xfId="0" applyNumberFormat="1" applyFont="1"/>
    <xf numFmtId="165" fontId="5" fillId="0" borderId="0" xfId="1" applyFont="1"/>
    <xf numFmtId="3" fontId="5" fillId="0" borderId="0" xfId="0" applyNumberFormat="1" applyFont="1"/>
    <xf numFmtId="0" fontId="5" fillId="0" borderId="3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6" fontId="10" fillId="0" borderId="0" xfId="1" applyNumberFormat="1" applyFont="1"/>
    <xf numFmtId="10" fontId="10" fillId="0" borderId="0" xfId="3" applyNumberFormat="1" applyFont="1"/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6" fillId="3" borderId="0" xfId="0" applyFont="1" applyFill="1"/>
    <xf numFmtId="0" fontId="11" fillId="3" borderId="0" xfId="0" applyFont="1" applyFill="1" applyAlignment="1">
      <alignment horizontal="center"/>
    </xf>
    <xf numFmtId="167" fontId="6" fillId="3" borderId="5" xfId="1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/>
    <xf numFmtId="167" fontId="10" fillId="3" borderId="0" xfId="1" applyNumberFormat="1" applyFont="1" applyFill="1"/>
    <xf numFmtId="49" fontId="7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167" fontId="12" fillId="3" borderId="0" xfId="1" applyNumberFormat="1" applyFont="1" applyFill="1"/>
    <xf numFmtId="0" fontId="11" fillId="0" borderId="0" xfId="0" applyFont="1" applyAlignment="1">
      <alignment horizontal="center"/>
    </xf>
    <xf numFmtId="167" fontId="0" fillId="0" borderId="0" xfId="0" applyNumberForma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/>
    <xf numFmtId="167" fontId="10" fillId="0" borderId="0" xfId="1" applyNumberFormat="1" applyFont="1"/>
    <xf numFmtId="167" fontId="7" fillId="0" borderId="0" xfId="1" applyNumberFormat="1" applyFont="1" applyAlignment="1">
      <alignment horizontal="center"/>
    </xf>
    <xf numFmtId="167" fontId="5" fillId="0" borderId="0" xfId="1" applyNumberFormat="1" applyFont="1"/>
    <xf numFmtId="167" fontId="4" fillId="0" borderId="0" xfId="1" applyNumberFormat="1" applyFont="1"/>
    <xf numFmtId="167" fontId="4" fillId="0" borderId="0" xfId="1" applyNumberFormat="1" applyFont="1" applyAlignment="1">
      <alignment horizontal="center"/>
    </xf>
    <xf numFmtId="167" fontId="13" fillId="0" borderId="0" xfId="1" applyNumberFormat="1" applyFont="1"/>
    <xf numFmtId="167" fontId="6" fillId="0" borderId="0" xfId="1" applyNumberFormat="1" applyFont="1"/>
    <xf numFmtId="167" fontId="8" fillId="0" borderId="0" xfId="1" applyNumberFormat="1" applyFont="1"/>
    <xf numFmtId="167" fontId="5" fillId="0" borderId="3" xfId="1" applyNumberFormat="1" applyFont="1" applyBorder="1"/>
    <xf numFmtId="167" fontId="6" fillId="0" borderId="0" xfId="0" applyNumberFormat="1" applyFont="1"/>
    <xf numFmtId="0" fontId="0" fillId="0" borderId="3" xfId="0" applyBorder="1"/>
    <xf numFmtId="3" fontId="0" fillId="0" borderId="0" xfId="0" applyNumberFormat="1"/>
    <xf numFmtId="165" fontId="4" fillId="0" borderId="0" xfId="1" applyFont="1"/>
    <xf numFmtId="166" fontId="10" fillId="0" borderId="0" xfId="0" applyNumberFormat="1" applyFont="1"/>
    <xf numFmtId="9" fontId="4" fillId="0" borderId="0" xfId="3" applyFont="1"/>
    <xf numFmtId="4" fontId="0" fillId="0" borderId="0" xfId="0" applyNumberFormat="1"/>
    <xf numFmtId="164" fontId="10" fillId="0" borderId="0" xfId="2" applyFont="1"/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167" fontId="4" fillId="0" borderId="6" xfId="1" applyNumberFormat="1" applyFont="1" applyBorder="1"/>
    <xf numFmtId="167" fontId="4" fillId="0" borderId="7" xfId="1" applyNumberFormat="1" applyFont="1" applyBorder="1"/>
    <xf numFmtId="9" fontId="4" fillId="0" borderId="7" xfId="3" applyFont="1" applyBorder="1"/>
    <xf numFmtId="167" fontId="4" fillId="0" borderId="9" xfId="1" applyNumberFormat="1" applyFont="1" applyBorder="1"/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vertical="center"/>
    </xf>
    <xf numFmtId="0" fontId="20" fillId="5" borderId="12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3" fontId="23" fillId="6" borderId="2" xfId="0" applyNumberFormat="1" applyFont="1" applyFill="1" applyBorder="1" applyAlignment="1">
      <alignment vertical="center" wrapText="1"/>
    </xf>
    <xf numFmtId="3" fontId="22" fillId="5" borderId="12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5" fillId="0" borderId="0" xfId="0" applyNumberFormat="1" applyFont="1" applyAlignment="1">
      <alignment horizontal="left" vertical="center" wrapText="1"/>
    </xf>
    <xf numFmtId="3" fontId="25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9" fontId="0" fillId="0" borderId="0" xfId="0" applyNumberFormat="1"/>
    <xf numFmtId="0" fontId="26" fillId="0" borderId="0" xfId="0" applyFont="1"/>
    <xf numFmtId="168" fontId="26" fillId="0" borderId="0" xfId="0" applyNumberFormat="1" applyFont="1"/>
    <xf numFmtId="0" fontId="27" fillId="0" borderId="0" xfId="0" applyFont="1" applyAlignment="1">
      <alignment horizontal="center"/>
    </xf>
    <xf numFmtId="49" fontId="20" fillId="5" borderId="12" xfId="0" applyNumberFormat="1" applyFont="1" applyFill="1" applyBorder="1" applyAlignment="1">
      <alignment horizontal="center" vertical="center"/>
    </xf>
    <xf numFmtId="167" fontId="4" fillId="0" borderId="0" xfId="3" applyNumberFormat="1" applyFont="1"/>
    <xf numFmtId="165" fontId="0" fillId="0" borderId="0" xfId="0" applyNumberFormat="1"/>
    <xf numFmtId="0" fontId="11" fillId="7" borderId="0" xfId="0" applyFont="1" applyFill="1" applyAlignment="1">
      <alignment horizontal="center"/>
    </xf>
    <xf numFmtId="10" fontId="8" fillId="7" borderId="0" xfId="3" applyNumberFormat="1" applyFont="1" applyFill="1"/>
    <xf numFmtId="10" fontId="6" fillId="7" borderId="0" xfId="3" applyNumberFormat="1" applyFont="1" applyFill="1"/>
    <xf numFmtId="10" fontId="8" fillId="7" borderId="0" xfId="0" applyNumberFormat="1" applyFont="1" applyFill="1"/>
    <xf numFmtId="167" fontId="29" fillId="7" borderId="0" xfId="1" applyNumberFormat="1" applyFont="1" applyFill="1" applyAlignment="1">
      <alignment horizontal="center"/>
    </xf>
    <xf numFmtId="0" fontId="31" fillId="7" borderId="0" xfId="0" applyFont="1" applyFill="1"/>
    <xf numFmtId="0" fontId="29" fillId="7" borderId="4" xfId="0" applyFont="1" applyFill="1" applyBorder="1"/>
    <xf numFmtId="0" fontId="12" fillId="7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49" fontId="12" fillId="7" borderId="4" xfId="0" applyNumberFormat="1" applyFont="1" applyFill="1" applyBorder="1" applyAlignment="1">
      <alignment horizontal="center"/>
    </xf>
    <xf numFmtId="49" fontId="10" fillId="7" borderId="4" xfId="0" applyNumberFormat="1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49" fontId="12" fillId="7" borderId="14" xfId="0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49" fontId="5" fillId="7" borderId="16" xfId="0" applyNumberFormat="1" applyFont="1" applyFill="1" applyBorder="1" applyAlignment="1">
      <alignment horizontal="center"/>
    </xf>
    <xf numFmtId="0" fontId="12" fillId="7" borderId="0" xfId="0" applyFont="1" applyFill="1" applyAlignment="1">
      <alignment horizontal="center" vertical="center" wrapText="1"/>
    </xf>
    <xf numFmtId="0" fontId="6" fillId="7" borderId="0" xfId="0" applyFont="1" applyFill="1"/>
    <xf numFmtId="167" fontId="6" fillId="7" borderId="8" xfId="1" applyNumberFormat="1" applyFont="1" applyFill="1" applyBorder="1"/>
    <xf numFmtId="9" fontId="6" fillId="7" borderId="8" xfId="3" applyFont="1" applyFill="1" applyBorder="1"/>
    <xf numFmtId="167" fontId="4" fillId="7" borderId="0" xfId="1" applyNumberFormat="1" applyFont="1" applyFill="1"/>
    <xf numFmtId="9" fontId="6" fillId="7" borderId="8" xfId="3" applyFont="1" applyFill="1" applyBorder="1" applyAlignment="1">
      <alignment horizontal="center"/>
    </xf>
    <xf numFmtId="4" fontId="33" fillId="7" borderId="17" xfId="0" applyNumberFormat="1" applyFont="1" applyFill="1" applyBorder="1" applyAlignment="1">
      <alignment horizontal="center" vertical="center" wrapText="1"/>
    </xf>
    <xf numFmtId="4" fontId="29" fillId="7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7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3" fillId="0" borderId="0" xfId="0" applyNumberFormat="1" applyFont="1"/>
    <xf numFmtId="0" fontId="11" fillId="0" borderId="13" xfId="0" applyFont="1" applyBorder="1"/>
    <xf numFmtId="3" fontId="30" fillId="0" borderId="13" xfId="0" applyNumberFormat="1" applyFont="1" applyBorder="1"/>
    <xf numFmtId="0" fontId="34" fillId="0" borderId="13" xfId="0" applyFont="1" applyBorder="1"/>
    <xf numFmtId="3" fontId="13" fillId="0" borderId="0" xfId="0" applyNumberFormat="1" applyFont="1"/>
    <xf numFmtId="0" fontId="35" fillId="0" borderId="13" xfId="0" applyFont="1" applyBorder="1"/>
    <xf numFmtId="0" fontId="36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0" fillId="0" borderId="13" xfId="0" applyFont="1" applyBorder="1"/>
    <xf numFmtId="49" fontId="13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/>
    </xf>
    <xf numFmtId="3" fontId="37" fillId="0" borderId="13" xfId="0" applyNumberFormat="1" applyFont="1" applyBorder="1"/>
    <xf numFmtId="167" fontId="10" fillId="8" borderId="0" xfId="1" applyNumberFormat="1" applyFont="1" applyFill="1"/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vertical="center"/>
    </xf>
    <xf numFmtId="3" fontId="39" fillId="5" borderId="12" xfId="0" applyNumberFormat="1" applyFont="1" applyFill="1" applyBorder="1" applyAlignment="1">
      <alignment horizontal="right" vertical="center" wrapText="1"/>
    </xf>
    <xf numFmtId="4" fontId="0" fillId="0" borderId="3" xfId="0" applyNumberFormat="1" applyBorder="1"/>
    <xf numFmtId="4" fontId="25" fillId="0" borderId="0" xfId="0" applyNumberFormat="1" applyFont="1" applyAlignment="1">
      <alignment horizontal="right" wrapText="1"/>
    </xf>
    <xf numFmtId="4" fontId="6" fillId="7" borderId="18" xfId="1" applyNumberFormat="1" applyFont="1" applyFill="1" applyBorder="1"/>
    <xf numFmtId="4" fontId="5" fillId="0" borderId="0" xfId="0" applyNumberFormat="1" applyFont="1" applyAlignment="1">
      <alignment horizontal="right" wrapText="1"/>
    </xf>
    <xf numFmtId="3" fontId="31" fillId="0" borderId="19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 wrapText="1"/>
    </xf>
    <xf numFmtId="3" fontId="32" fillId="7" borderId="18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right" wrapText="1"/>
    </xf>
    <xf numFmtId="171" fontId="6" fillId="7" borderId="18" xfId="1" applyNumberFormat="1" applyFont="1" applyFill="1" applyBorder="1"/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0" fontId="43" fillId="0" borderId="0" xfId="0" applyFont="1"/>
    <xf numFmtId="0" fontId="23" fillId="0" borderId="0" xfId="0" applyFont="1"/>
    <xf numFmtId="9" fontId="41" fillId="0" borderId="0" xfId="0" applyNumberFormat="1" applyFont="1"/>
    <xf numFmtId="9" fontId="43" fillId="0" borderId="0" xfId="3" applyFont="1"/>
    <xf numFmtId="3" fontId="25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center"/>
    </xf>
    <xf numFmtId="165" fontId="1" fillId="0" borderId="0" xfId="1" applyFont="1" applyFill="1" applyBorder="1"/>
    <xf numFmtId="0" fontId="7" fillId="7" borderId="0" xfId="0" applyFont="1" applyFill="1" applyAlignment="1">
      <alignment horizontal="center"/>
    </xf>
    <xf numFmtId="165" fontId="2" fillId="7" borderId="0" xfId="1" applyFont="1" applyFill="1" applyBorder="1"/>
    <xf numFmtId="0" fontId="44" fillId="0" borderId="0" xfId="0" applyFont="1"/>
    <xf numFmtId="0" fontId="29" fillId="7" borderId="15" xfId="0" applyFont="1" applyFill="1" applyBorder="1"/>
    <xf numFmtId="0" fontId="12" fillId="0" borderId="15" xfId="0" applyFont="1" applyBorder="1"/>
    <xf numFmtId="0" fontId="10" fillId="0" borderId="15" xfId="0" applyFont="1" applyBorder="1"/>
    <xf numFmtId="0" fontId="12" fillId="7" borderId="15" xfId="0" applyFont="1" applyFill="1" applyBorder="1"/>
    <xf numFmtId="0" fontId="29" fillId="7" borderId="23" xfId="0" applyFont="1" applyFill="1" applyBorder="1"/>
    <xf numFmtId="165" fontId="2" fillId="7" borderId="15" xfId="1" applyFont="1" applyFill="1" applyBorder="1"/>
    <xf numFmtId="165" fontId="1" fillId="0" borderId="4" xfId="1" applyFont="1" applyFill="1" applyBorder="1"/>
    <xf numFmtId="165" fontId="2" fillId="7" borderId="4" xfId="1" applyFont="1" applyFill="1" applyBorder="1"/>
    <xf numFmtId="0" fontId="29" fillId="7" borderId="16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165" fontId="2" fillId="0" borderId="4" xfId="1" applyFont="1" applyFill="1" applyBorder="1"/>
    <xf numFmtId="4" fontId="5" fillId="0" borderId="0" xfId="0" applyNumberFormat="1" applyFont="1" applyAlignment="1">
      <alignment horizontal="center" vertical="center" wrapText="1"/>
    </xf>
    <xf numFmtId="171" fontId="41" fillId="0" borderId="1" xfId="0" applyNumberFormat="1" applyFont="1" applyBorder="1"/>
    <xf numFmtId="172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7" fillId="0" borderId="0" xfId="0" applyNumberFormat="1" applyFont="1"/>
    <xf numFmtId="172" fontId="47" fillId="0" borderId="0" xfId="0" applyNumberFormat="1" applyFont="1"/>
    <xf numFmtId="172" fontId="46" fillId="0" borderId="0" xfId="0" applyNumberFormat="1" applyFont="1"/>
    <xf numFmtId="4" fontId="46" fillId="0" borderId="0" xfId="0" applyNumberFormat="1" applyFont="1"/>
    <xf numFmtId="9" fontId="47" fillId="0" borderId="0" xfId="3" applyFont="1" applyAlignment="1"/>
    <xf numFmtId="0" fontId="33" fillId="0" borderId="0" xfId="0" applyFont="1"/>
    <xf numFmtId="10" fontId="48" fillId="0" borderId="0" xfId="3" applyNumberFormat="1" applyFont="1"/>
    <xf numFmtId="10" fontId="14" fillId="0" borderId="0" xfId="3" applyNumberFormat="1" applyFont="1"/>
    <xf numFmtId="10" fontId="5" fillId="0" borderId="0" xfId="3" applyNumberFormat="1" applyFont="1"/>
    <xf numFmtId="10" fontId="16" fillId="0" borderId="0" xfId="3" applyNumberFormat="1" applyFont="1"/>
    <xf numFmtId="0" fontId="28" fillId="0" borderId="0" xfId="0" applyFont="1" applyAlignment="1">
      <alignment horizontal="center"/>
    </xf>
    <xf numFmtId="10" fontId="10" fillId="0" borderId="0" xfId="0" applyNumberFormat="1" applyFont="1"/>
    <xf numFmtId="165" fontId="10" fillId="0" borderId="0" xfId="0" applyNumberFormat="1" applyFont="1"/>
    <xf numFmtId="9" fontId="10" fillId="0" borderId="0" xfId="3" applyFont="1"/>
    <xf numFmtId="0" fontId="25" fillId="0" borderId="21" xfId="0" applyFont="1" applyBorder="1"/>
    <xf numFmtId="4" fontId="10" fillId="0" borderId="19" xfId="0" applyNumberFormat="1" applyFont="1" applyBorder="1" applyAlignment="1">
      <alignment horizontal="right" wrapText="1"/>
    </xf>
    <xf numFmtId="3" fontId="25" fillId="0" borderId="19" xfId="0" applyNumberFormat="1" applyFont="1" applyBorder="1" applyAlignment="1">
      <alignment horizontal="center" wrapText="1"/>
    </xf>
    <xf numFmtId="49" fontId="25" fillId="0" borderId="19" xfId="0" applyNumberFormat="1" applyFont="1" applyBorder="1" applyAlignment="1">
      <alignment horizontal="center" wrapText="1"/>
    </xf>
    <xf numFmtId="3" fontId="25" fillId="0" borderId="22" xfId="0" applyNumberFormat="1" applyFont="1" applyBorder="1" applyAlignment="1">
      <alignment horizontal="center" wrapText="1"/>
    </xf>
    <xf numFmtId="0" fontId="25" fillId="0" borderId="24" xfId="0" applyFont="1" applyBorder="1"/>
    <xf numFmtId="49" fontId="25" fillId="0" borderId="22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right" wrapText="1"/>
    </xf>
    <xf numFmtId="3" fontId="25" fillId="0" borderId="25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9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 vertical="center" wrapText="1"/>
    </xf>
    <xf numFmtId="0" fontId="29" fillId="7" borderId="28" xfId="0" applyFont="1" applyFill="1" applyBorder="1" applyAlignment="1">
      <alignment horizontal="center" vertical="center" wrapText="1"/>
    </xf>
    <xf numFmtId="3" fontId="29" fillId="7" borderId="29" xfId="0" applyNumberFormat="1" applyFont="1" applyFill="1" applyBorder="1" applyAlignment="1">
      <alignment horizontal="center" vertical="center" wrapText="1"/>
    </xf>
    <xf numFmtId="3" fontId="29" fillId="7" borderId="3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0</xdr:rowOff>
    </xdr:from>
    <xdr:to>
      <xdr:col>4</xdr:col>
      <xdr:colOff>428625</xdr:colOff>
      <xdr:row>5</xdr:row>
      <xdr:rowOff>38100</xdr:rowOff>
    </xdr:to>
    <xdr:pic>
      <xdr:nvPicPr>
        <xdr:cNvPr id="1036" name="3 Imagen" descr="escudo color membrete">
          <a:extLst>
            <a:ext uri="{FF2B5EF4-FFF2-40B4-BE49-F238E27FC236}">
              <a16:creationId xmlns:a16="http://schemas.microsoft.com/office/drawing/2014/main" id="{52623B65-679B-A91D-6269-DAD42ED4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819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0</xdr:row>
      <xdr:rowOff>76200</xdr:rowOff>
    </xdr:from>
    <xdr:to>
      <xdr:col>0</xdr:col>
      <xdr:colOff>2362200</xdr:colOff>
      <xdr:row>4</xdr:row>
      <xdr:rowOff>133350</xdr:rowOff>
    </xdr:to>
    <xdr:pic>
      <xdr:nvPicPr>
        <xdr:cNvPr id="2072" name="0 Imagen" descr="condor.jpg">
          <a:extLst>
            <a:ext uri="{FF2B5EF4-FFF2-40B4-BE49-F238E27FC236}">
              <a16:creationId xmlns:a16="http://schemas.microsoft.com/office/drawing/2014/main" id="{4387BD9F-854D-8459-3736-8F79B2A9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620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1209675</xdr:colOff>
      <xdr:row>0</xdr:row>
      <xdr:rowOff>0</xdr:rowOff>
    </xdr:from>
    <xdr:to>
      <xdr:col>6</xdr:col>
      <xdr:colOff>2038350</xdr:colOff>
      <xdr:row>5</xdr:row>
      <xdr:rowOff>38100</xdr:rowOff>
    </xdr:to>
    <xdr:pic>
      <xdr:nvPicPr>
        <xdr:cNvPr id="2073" name="3 Imagen" descr="escudo color membrete">
          <a:extLst>
            <a:ext uri="{FF2B5EF4-FFF2-40B4-BE49-F238E27FC236}">
              <a16:creationId xmlns:a16="http://schemas.microsoft.com/office/drawing/2014/main" id="{D5AD54E0-9536-1427-9FA9-163355AF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8286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190500</xdr:colOff>
      <xdr:row>5</xdr:row>
      <xdr:rowOff>38100</xdr:rowOff>
    </xdr:to>
    <xdr:pic>
      <xdr:nvPicPr>
        <xdr:cNvPr id="4108" name="3 Imagen" descr="escudo color membrete">
          <a:extLst>
            <a:ext uri="{FF2B5EF4-FFF2-40B4-BE49-F238E27FC236}">
              <a16:creationId xmlns:a16="http://schemas.microsoft.com/office/drawing/2014/main" id="{1C25328E-560F-1934-633C-B3CA7D40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819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5132" name="2 Imagen" descr="escudo color membrete">
          <a:extLst>
            <a:ext uri="{FF2B5EF4-FFF2-40B4-BE49-F238E27FC236}">
              <a16:creationId xmlns:a16="http://schemas.microsoft.com/office/drawing/2014/main" id="{7803CAAA-39AF-5C87-CD48-161F0D6D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0"/>
          <a:ext cx="8286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3495675</xdr:colOff>
      <xdr:row>0</xdr:row>
      <xdr:rowOff>0</xdr:rowOff>
    </xdr:from>
    <xdr:to>
      <xdr:col>2</xdr:col>
      <xdr:colOff>304800</xdr:colOff>
      <xdr:row>5</xdr:row>
      <xdr:rowOff>28575</xdr:rowOff>
    </xdr:to>
    <xdr:pic>
      <xdr:nvPicPr>
        <xdr:cNvPr id="34833" name="2 Imagen" descr="escudo color membrete">
          <a:extLst>
            <a:ext uri="{FF2B5EF4-FFF2-40B4-BE49-F238E27FC236}">
              <a16:creationId xmlns:a16="http://schemas.microsoft.com/office/drawing/2014/main" id="{33749A57-6C8B-7ED6-5F85-2ADFB3BC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0"/>
          <a:ext cx="8286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2133600</xdr:colOff>
      <xdr:row>0</xdr:row>
      <xdr:rowOff>0</xdr:rowOff>
    </xdr:from>
    <xdr:to>
      <xdr:col>1</xdr:col>
      <xdr:colOff>2733675</xdr:colOff>
      <xdr:row>5</xdr:row>
      <xdr:rowOff>161925</xdr:rowOff>
    </xdr:to>
    <xdr:pic>
      <xdr:nvPicPr>
        <xdr:cNvPr id="45090" name="0 Imagen" descr="condor.jpg">
          <a:extLst>
            <a:ext uri="{FF2B5EF4-FFF2-40B4-BE49-F238E27FC236}">
              <a16:creationId xmlns:a16="http://schemas.microsoft.com/office/drawing/2014/main" id="{776C2145-9CE7-A235-EB39-85AD5B4E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2133600</xdr:colOff>
      <xdr:row>4</xdr:row>
      <xdr:rowOff>0</xdr:rowOff>
    </xdr:from>
    <xdr:to>
      <xdr:col>1</xdr:col>
      <xdr:colOff>2733675</xdr:colOff>
      <xdr:row>6</xdr:row>
      <xdr:rowOff>161925</xdr:rowOff>
    </xdr:to>
    <xdr:pic>
      <xdr:nvPicPr>
        <xdr:cNvPr id="45091" name="0 Imagen" descr="condor.jpg">
          <a:extLst>
            <a:ext uri="{FF2B5EF4-FFF2-40B4-BE49-F238E27FC236}">
              <a16:creationId xmlns:a16="http://schemas.microsoft.com/office/drawing/2014/main" id="{9740A629-8BFD-9EFA-E03D-901C2FF4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647700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2019300</xdr:colOff>
      <xdr:row>1</xdr:row>
      <xdr:rowOff>142875</xdr:rowOff>
    </xdr:from>
    <xdr:to>
      <xdr:col>3</xdr:col>
      <xdr:colOff>9525</xdr:colOff>
      <xdr:row>6</xdr:row>
      <xdr:rowOff>190500</xdr:rowOff>
    </xdr:to>
    <xdr:pic>
      <xdr:nvPicPr>
        <xdr:cNvPr id="45092" name="5 Imagen" descr="escudo color membrete">
          <a:extLst>
            <a:ext uri="{FF2B5EF4-FFF2-40B4-BE49-F238E27FC236}">
              <a16:creationId xmlns:a16="http://schemas.microsoft.com/office/drawing/2014/main" id="{95E34F7D-DC70-1E18-C60D-5B1C063B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04800"/>
          <a:ext cx="838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1390650</xdr:colOff>
      <xdr:row>0</xdr:row>
      <xdr:rowOff>9525</xdr:rowOff>
    </xdr:from>
    <xdr:to>
      <xdr:col>2</xdr:col>
      <xdr:colOff>2028825</xdr:colOff>
      <xdr:row>2</xdr:row>
      <xdr:rowOff>133350</xdr:rowOff>
    </xdr:to>
    <xdr:pic>
      <xdr:nvPicPr>
        <xdr:cNvPr id="46092" name="0 Imagen" descr="condor.jpg">
          <a:extLst>
            <a:ext uri="{FF2B5EF4-FFF2-40B4-BE49-F238E27FC236}">
              <a16:creationId xmlns:a16="http://schemas.microsoft.com/office/drawing/2014/main" id="{228C8F8E-7550-C139-2C24-A5533EDB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63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zoomScaleNormal="100" workbookViewId="0">
      <selection activeCell="A36" sqref="A36"/>
    </sheetView>
  </sheetViews>
  <sheetFormatPr baseColWidth="10" defaultRowHeight="15" x14ac:dyDescent="0.25"/>
  <cols>
    <col min="1" max="1" width="41.42578125" customWidth="1"/>
    <col min="2" max="2" width="21.42578125" bestFit="1" customWidth="1"/>
    <col min="3" max="3" width="12.85546875" bestFit="1" customWidth="1"/>
    <col min="4" max="4" width="1.85546875" customWidth="1"/>
    <col min="5" max="5" width="37.28515625" bestFit="1" customWidth="1"/>
    <col min="6" max="6" width="21.42578125" bestFit="1" customWidth="1"/>
    <col min="7" max="7" width="13.7109375" bestFit="1" customWidth="1"/>
    <col min="8" max="8" width="6.7109375" customWidth="1"/>
    <col min="9" max="9" width="13.140625" style="145" bestFit="1" customWidth="1"/>
    <col min="10" max="11" width="11.42578125" style="145"/>
    <col min="13" max="13" width="14.140625" bestFit="1" customWidth="1"/>
  </cols>
  <sheetData>
    <row r="1" spans="1:13" s="1" customFormat="1" ht="15" customHeight="1" x14ac:dyDescent="0.25">
      <c r="A1"/>
      <c r="E1" s="2"/>
      <c r="G1" s="3"/>
      <c r="H1" s="4"/>
      <c r="I1" s="144"/>
      <c r="J1" s="144"/>
      <c r="K1" s="144"/>
    </row>
    <row r="2" spans="1:13" s="1" customFormat="1" ht="15" customHeight="1" x14ac:dyDescent="0.2">
      <c r="E2" s="2"/>
      <c r="G2" s="3"/>
      <c r="I2" s="144"/>
      <c r="J2" s="144"/>
      <c r="K2" s="144"/>
    </row>
    <row r="3" spans="1:13" s="1" customFormat="1" ht="15" customHeight="1" x14ac:dyDescent="0.25">
      <c r="A3" s="73"/>
      <c r="G3" s="3"/>
      <c r="I3" s="144"/>
      <c r="J3" s="144"/>
      <c r="K3" s="144"/>
    </row>
    <row r="4" spans="1:13" s="1" customFormat="1" ht="15" customHeight="1" x14ac:dyDescent="0.2">
      <c r="G4" s="3"/>
      <c r="I4" s="144"/>
      <c r="J4" s="144"/>
      <c r="K4" s="144"/>
    </row>
    <row r="5" spans="1:13" s="1" customFormat="1" ht="15" customHeight="1" thickBot="1" x14ac:dyDescent="0.25">
      <c r="A5" s="5"/>
      <c r="B5" s="5"/>
      <c r="C5" s="5"/>
      <c r="D5" s="5"/>
      <c r="E5" s="5"/>
      <c r="F5" s="5"/>
      <c r="G5" s="5"/>
      <c r="I5" s="144"/>
      <c r="J5" s="144"/>
      <c r="K5" s="144"/>
    </row>
    <row r="6" spans="1:13" ht="9.75" customHeight="1" thickTop="1" x14ac:dyDescent="0.25"/>
    <row r="7" spans="1:13" s="11" customFormat="1" ht="12.75" x14ac:dyDescent="0.2">
      <c r="A7" s="29" t="s">
        <v>543</v>
      </c>
      <c r="F7" s="198" t="s">
        <v>544</v>
      </c>
      <c r="G7" s="198"/>
      <c r="I7" s="144"/>
      <c r="J7" s="144"/>
      <c r="K7" s="144"/>
    </row>
    <row r="8" spans="1:13" ht="15.75" x14ac:dyDescent="0.25">
      <c r="A8" s="196" t="s">
        <v>480</v>
      </c>
      <c r="B8" s="196"/>
      <c r="C8" s="196"/>
      <c r="D8" s="196"/>
      <c r="E8" s="196"/>
      <c r="F8" s="196"/>
      <c r="G8" s="196"/>
    </row>
    <row r="9" spans="1:13" x14ac:dyDescent="0.25">
      <c r="A9" s="197" t="s">
        <v>0</v>
      </c>
      <c r="B9" s="197"/>
      <c r="C9" s="197"/>
      <c r="D9" s="197"/>
      <c r="E9" s="197"/>
      <c r="F9" s="197"/>
      <c r="G9" s="197"/>
    </row>
    <row r="10" spans="1:13" x14ac:dyDescent="0.25">
      <c r="A10" s="198" t="s">
        <v>2</v>
      </c>
      <c r="B10" s="198"/>
      <c r="C10" s="198"/>
      <c r="D10" s="198"/>
      <c r="E10" s="198"/>
      <c r="F10" s="198"/>
      <c r="G10" s="198"/>
    </row>
    <row r="11" spans="1:13" ht="6.75" customHeight="1" x14ac:dyDescent="0.25">
      <c r="A11" s="16"/>
      <c r="B11" s="16"/>
      <c r="C11" s="16"/>
      <c r="D11" s="16"/>
      <c r="E11" s="16"/>
      <c r="F11" s="16"/>
      <c r="G11" s="16"/>
    </row>
    <row r="12" spans="1:13" s="7" customFormat="1" ht="12" x14ac:dyDescent="0.2">
      <c r="A12" s="86" t="s">
        <v>3</v>
      </c>
      <c r="B12" s="86" t="s">
        <v>4</v>
      </c>
      <c r="C12" s="86" t="s">
        <v>5</v>
      </c>
      <c r="D12" s="155"/>
      <c r="E12" s="86" t="s">
        <v>3</v>
      </c>
      <c r="F12" s="86" t="s">
        <v>4</v>
      </c>
      <c r="G12" s="86" t="s">
        <v>5</v>
      </c>
      <c r="I12" s="183"/>
      <c r="J12" s="146"/>
      <c r="K12" s="146"/>
    </row>
    <row r="13" spans="1:13" s="15" customFormat="1" ht="3" customHeight="1" x14ac:dyDescent="0.2">
      <c r="A13" s="14"/>
      <c r="B13" s="14"/>
      <c r="C13" s="14"/>
      <c r="D13" s="14"/>
      <c r="E13" s="14"/>
      <c r="F13" s="14"/>
      <c r="G13" s="14"/>
      <c r="I13" s="147"/>
      <c r="J13" s="147"/>
      <c r="K13" s="147"/>
    </row>
    <row r="14" spans="1:13" s="8" customFormat="1" x14ac:dyDescent="0.25">
      <c r="A14" s="9" t="s">
        <v>1</v>
      </c>
      <c r="B14" s="156">
        <v>13307683000</v>
      </c>
      <c r="C14" s="87">
        <v>0.99371349977908241</v>
      </c>
      <c r="E14" s="9" t="s">
        <v>32</v>
      </c>
      <c r="F14" s="156">
        <v>9592520907</v>
      </c>
      <c r="G14" s="87">
        <v>0.65829027082383584</v>
      </c>
      <c r="I14" s="179"/>
      <c r="J14" s="148"/>
      <c r="K14" s="148"/>
    </row>
    <row r="15" spans="1:13" s="6" customFormat="1" x14ac:dyDescent="0.25">
      <c r="A15" s="6" t="s">
        <v>6</v>
      </c>
      <c r="B15" s="156">
        <v>5515600000</v>
      </c>
      <c r="C15" s="88">
        <v>0.41186179287419961</v>
      </c>
      <c r="E15" s="6" t="s">
        <v>33</v>
      </c>
      <c r="F15" s="156">
        <v>8631514240</v>
      </c>
      <c r="G15" s="88">
        <v>0.59234083529836357</v>
      </c>
      <c r="I15" s="180"/>
      <c r="J15" s="149"/>
      <c r="K15" s="149"/>
    </row>
    <row r="16" spans="1:13" s="11" customFormat="1" ht="12.75" x14ac:dyDescent="0.2">
      <c r="A16" s="11" t="s">
        <v>7</v>
      </c>
      <c r="B16" s="154">
        <v>5515600000</v>
      </c>
      <c r="C16" s="13">
        <v>1</v>
      </c>
      <c r="E16" s="11" t="s">
        <v>34</v>
      </c>
      <c r="F16" s="154">
        <v>3244826056</v>
      </c>
      <c r="G16" s="13">
        <v>0.22267738000151113</v>
      </c>
      <c r="I16" s="181"/>
      <c r="J16" s="144" t="s">
        <v>440</v>
      </c>
      <c r="K16" s="144"/>
      <c r="M16" s="184"/>
    </row>
    <row r="17" spans="1:13" s="11" customFormat="1" ht="12.75" x14ac:dyDescent="0.2">
      <c r="A17" s="11" t="s">
        <v>8</v>
      </c>
      <c r="B17" s="154">
        <v>0</v>
      </c>
      <c r="C17" s="13">
        <v>0</v>
      </c>
      <c r="E17" s="11" t="s">
        <v>35</v>
      </c>
      <c r="F17" s="154">
        <v>1180135015</v>
      </c>
      <c r="G17" s="13">
        <v>8.0987198898480509E-2</v>
      </c>
      <c r="I17" s="181"/>
      <c r="J17" s="144" t="s">
        <v>441</v>
      </c>
      <c r="K17" s="144"/>
      <c r="M17" s="185"/>
    </row>
    <row r="18" spans="1:13" s="6" customFormat="1" x14ac:dyDescent="0.25">
      <c r="A18" s="6" t="s">
        <v>9</v>
      </c>
      <c r="B18" s="156">
        <v>4431700000</v>
      </c>
      <c r="C18" s="88">
        <v>0.33092463330926647</v>
      </c>
      <c r="E18" s="11" t="s">
        <v>36</v>
      </c>
      <c r="F18" s="154">
        <v>4206553169</v>
      </c>
      <c r="G18" s="13">
        <v>0.28867625639837191</v>
      </c>
      <c r="I18" s="182"/>
      <c r="J18" s="150">
        <v>0.34</v>
      </c>
      <c r="K18" s="149"/>
    </row>
    <row r="19" spans="1:13" s="11" customFormat="1" ht="12.75" x14ac:dyDescent="0.2">
      <c r="A19" s="11" t="s">
        <v>10</v>
      </c>
      <c r="B19" s="154">
        <v>4430700000</v>
      </c>
      <c r="C19" s="13">
        <v>0.99977435295710448</v>
      </c>
      <c r="E19" s="11" t="s">
        <v>37</v>
      </c>
      <c r="F19" s="154">
        <v>14000000</v>
      </c>
      <c r="G19" s="13">
        <v>9.6075514256199496E-4</v>
      </c>
      <c r="I19" s="181"/>
      <c r="J19" s="144"/>
      <c r="K19" s="144"/>
    </row>
    <row r="20" spans="1:13" s="11" customFormat="1" ht="12.75" x14ac:dyDescent="0.2">
      <c r="A20" s="11" t="s">
        <v>13</v>
      </c>
      <c r="B20" s="154">
        <v>0</v>
      </c>
      <c r="C20" s="13">
        <v>0</v>
      </c>
      <c r="E20" s="11" t="s">
        <v>38</v>
      </c>
      <c r="F20" s="154">
        <v>947006667</v>
      </c>
      <c r="G20" s="13">
        <v>6.4988680382910335E-2</v>
      </c>
      <c r="I20" s="181"/>
      <c r="J20" s="144"/>
      <c r="K20" s="144"/>
    </row>
    <row r="21" spans="1:13" s="11" customFormat="1" x14ac:dyDescent="0.25">
      <c r="A21" s="11" t="s">
        <v>11</v>
      </c>
      <c r="B21" s="154">
        <v>1000000</v>
      </c>
      <c r="C21" s="13">
        <v>2.2564704289550287E-4</v>
      </c>
      <c r="E21" s="9" t="s">
        <v>39</v>
      </c>
      <c r="F21" s="156">
        <v>4428350093</v>
      </c>
      <c r="G21" s="87">
        <v>0.30389715177961707</v>
      </c>
      <c r="I21" s="181"/>
      <c r="J21" s="144"/>
      <c r="K21" s="144"/>
    </row>
    <row r="22" spans="1:13" x14ac:dyDescent="0.25">
      <c r="A22" s="6" t="s">
        <v>12</v>
      </c>
      <c r="B22" s="156">
        <v>3360383000</v>
      </c>
      <c r="C22" s="88">
        <v>0.25092707359561633</v>
      </c>
      <c r="E22" s="11" t="s">
        <v>40</v>
      </c>
      <c r="F22" s="154">
        <v>707848780</v>
      </c>
      <c r="G22" s="13">
        <v>4.8576382538659583E-2</v>
      </c>
      <c r="I22" s="182"/>
    </row>
    <row r="23" spans="1:13" s="11" customFormat="1" ht="12.75" x14ac:dyDescent="0.2">
      <c r="A23" s="11" t="s">
        <v>14</v>
      </c>
      <c r="B23" s="154">
        <v>1929326000</v>
      </c>
      <c r="C23" s="13">
        <v>0.57413872168737912</v>
      </c>
      <c r="E23" s="11" t="s">
        <v>41</v>
      </c>
      <c r="F23" s="154">
        <v>3599501313</v>
      </c>
      <c r="G23" s="13">
        <v>0.24701709979452879</v>
      </c>
      <c r="I23" s="181"/>
      <c r="J23" s="144"/>
      <c r="K23" s="144"/>
    </row>
    <row r="24" spans="1:13" s="11" customFormat="1" ht="12.75" x14ac:dyDescent="0.2">
      <c r="A24" s="11" t="s">
        <v>15</v>
      </c>
      <c r="B24" s="154">
        <v>1431057000</v>
      </c>
      <c r="C24" s="13">
        <v>0.42586127831262094</v>
      </c>
      <c r="E24" s="11" t="s">
        <v>43</v>
      </c>
      <c r="F24" s="154">
        <v>1000000</v>
      </c>
      <c r="G24" s="13">
        <v>6.8625367325856785E-5</v>
      </c>
      <c r="I24" s="181"/>
      <c r="J24" s="144"/>
      <c r="K24" s="144"/>
    </row>
    <row r="25" spans="1:13" s="8" customFormat="1" x14ac:dyDescent="0.25">
      <c r="A25" s="9" t="s">
        <v>16</v>
      </c>
      <c r="B25" s="156">
        <v>84188000</v>
      </c>
      <c r="C25" s="87">
        <v>6.2865002209175997E-3</v>
      </c>
      <c r="E25" s="11" t="s">
        <v>42</v>
      </c>
      <c r="F25" s="154">
        <v>120000000</v>
      </c>
      <c r="G25" s="13">
        <v>8.2350440791028132E-3</v>
      </c>
      <c r="I25" s="179"/>
      <c r="J25" s="148"/>
      <c r="K25" s="148"/>
    </row>
    <row r="26" spans="1:13" s="11" customFormat="1" x14ac:dyDescent="0.25">
      <c r="A26" s="11" t="s">
        <v>17</v>
      </c>
      <c r="B26" s="154">
        <v>0</v>
      </c>
      <c r="C26" s="13">
        <v>0</v>
      </c>
      <c r="E26" s="9" t="s">
        <v>44</v>
      </c>
      <c r="F26" s="156">
        <v>551000000</v>
      </c>
      <c r="G26" s="87">
        <v>3.7812577396547087E-2</v>
      </c>
      <c r="I26" s="181"/>
      <c r="J26" s="144"/>
      <c r="K26" s="144"/>
    </row>
    <row r="27" spans="1:13" s="11" customFormat="1" ht="12.75" x14ac:dyDescent="0.2">
      <c r="A27" s="11" t="s">
        <v>18</v>
      </c>
      <c r="B27" s="154">
        <v>80000</v>
      </c>
      <c r="C27" s="13">
        <v>9.5025419299662659E-4</v>
      </c>
      <c r="E27" s="11" t="s">
        <v>45</v>
      </c>
      <c r="F27" s="154">
        <v>51000000</v>
      </c>
      <c r="G27" s="13">
        <v>3.4998937336186958E-3</v>
      </c>
      <c r="I27" s="181"/>
      <c r="J27" s="144"/>
      <c r="K27" s="144"/>
    </row>
    <row r="28" spans="1:13" s="11" customFormat="1" ht="12.75" x14ac:dyDescent="0.2">
      <c r="A28" s="11" t="s">
        <v>19</v>
      </c>
      <c r="B28" s="154">
        <v>8000</v>
      </c>
      <c r="C28" s="13">
        <v>9.5025419299662664E-5</v>
      </c>
      <c r="E28" s="11" t="s">
        <v>46</v>
      </c>
      <c r="F28" s="154">
        <v>500000000</v>
      </c>
      <c r="G28" s="13">
        <v>3.4312683662928389E-2</v>
      </c>
      <c r="I28" s="181"/>
      <c r="J28" s="144"/>
      <c r="K28" s="144"/>
    </row>
    <row r="29" spans="1:13" s="11" customFormat="1" ht="12.75" x14ac:dyDescent="0.2">
      <c r="A29" s="11" t="s">
        <v>400</v>
      </c>
      <c r="B29" s="154">
        <v>84100000</v>
      </c>
      <c r="C29" s="13">
        <v>0.99895472038770372</v>
      </c>
      <c r="F29" s="154"/>
      <c r="I29" s="181"/>
      <c r="J29" s="144"/>
      <c r="K29" s="144"/>
    </row>
    <row r="30" spans="1:13" s="11" customFormat="1" ht="12.75" x14ac:dyDescent="0.2">
      <c r="A30" s="11" t="s">
        <v>20</v>
      </c>
      <c r="B30" s="154">
        <v>0</v>
      </c>
      <c r="C30" s="13">
        <v>0</v>
      </c>
      <c r="F30" s="154"/>
      <c r="I30" s="181"/>
      <c r="J30" s="144"/>
      <c r="K30" s="144"/>
    </row>
    <row r="31" spans="1:13" s="8" customFormat="1" x14ac:dyDescent="0.25">
      <c r="A31" s="11" t="s">
        <v>21</v>
      </c>
      <c r="B31" s="154">
        <v>0</v>
      </c>
      <c r="C31" s="13">
        <v>0</v>
      </c>
      <c r="E31" s="10" t="s">
        <v>47</v>
      </c>
      <c r="F31" s="156">
        <v>14571871000</v>
      </c>
      <c r="G31" s="89">
        <v>1</v>
      </c>
      <c r="I31" s="179"/>
      <c r="J31" s="148"/>
      <c r="K31" s="148"/>
    </row>
    <row r="32" spans="1:13" s="8" customFormat="1" x14ac:dyDescent="0.25">
      <c r="A32" s="10" t="s">
        <v>22</v>
      </c>
      <c r="B32" s="156">
        <v>13391871000</v>
      </c>
      <c r="C32" s="89">
        <v>0.91902206655548901</v>
      </c>
      <c r="I32" s="148"/>
      <c r="J32" s="148"/>
      <c r="K32" s="148"/>
    </row>
    <row r="33" spans="1:11" s="6" customFormat="1" x14ac:dyDescent="0.25">
      <c r="A33" s="9" t="s">
        <v>23</v>
      </c>
      <c r="B33" s="156">
        <v>1180000000</v>
      </c>
      <c r="C33" s="87">
        <v>8.0977933444510999E-2</v>
      </c>
      <c r="F33" s="42"/>
      <c r="I33" s="149"/>
      <c r="J33" s="149"/>
      <c r="K33" s="149"/>
    </row>
    <row r="34" spans="1:11" s="11" customFormat="1" x14ac:dyDescent="0.25">
      <c r="A34" s="6" t="s">
        <v>24</v>
      </c>
      <c r="B34" s="156">
        <v>500000000</v>
      </c>
      <c r="C34" s="88">
        <v>0.42372881355932202</v>
      </c>
      <c r="E34" s="6"/>
      <c r="F34" s="42"/>
      <c r="G34" s="6"/>
      <c r="I34" s="144"/>
      <c r="J34" s="144"/>
      <c r="K34" s="144"/>
    </row>
    <row r="35" spans="1:11" s="11" customFormat="1" ht="12.75" x14ac:dyDescent="0.2">
      <c r="A35" s="11" t="s">
        <v>279</v>
      </c>
      <c r="B35" s="154">
        <v>500000000</v>
      </c>
      <c r="C35" s="13">
        <v>1</v>
      </c>
      <c r="F35" s="186"/>
      <c r="I35" s="144"/>
      <c r="J35" s="144"/>
      <c r="K35" s="144"/>
    </row>
    <row r="36" spans="1:11" s="11" customFormat="1" ht="12.75" x14ac:dyDescent="0.2">
      <c r="A36" s="11" t="s">
        <v>26</v>
      </c>
      <c r="B36" s="154">
        <v>0</v>
      </c>
      <c r="C36" s="13">
        <v>0</v>
      </c>
      <c r="F36" s="52"/>
      <c r="I36" s="144"/>
      <c r="J36" s="144"/>
      <c r="K36" s="144"/>
    </row>
    <row r="37" spans="1:11" x14ac:dyDescent="0.25">
      <c r="A37" s="11" t="s">
        <v>25</v>
      </c>
      <c r="B37" s="154">
        <v>0</v>
      </c>
      <c r="C37" s="13">
        <v>0</v>
      </c>
      <c r="E37" s="11"/>
      <c r="F37" s="11"/>
      <c r="G37" s="11"/>
    </row>
    <row r="38" spans="1:11" x14ac:dyDescent="0.25">
      <c r="A38" s="6" t="s">
        <v>27</v>
      </c>
      <c r="B38" s="156">
        <v>0</v>
      </c>
      <c r="C38" s="88">
        <v>0</v>
      </c>
      <c r="E38" s="153" t="s">
        <v>48</v>
      </c>
      <c r="F38" s="157"/>
      <c r="H38" s="11"/>
    </row>
    <row r="39" spans="1:11" x14ac:dyDescent="0.25">
      <c r="A39" s="6" t="s">
        <v>28</v>
      </c>
      <c r="B39" s="156">
        <v>0</v>
      </c>
      <c r="C39" s="88">
        <v>0</v>
      </c>
      <c r="H39" s="49"/>
    </row>
    <row r="40" spans="1:11" x14ac:dyDescent="0.25">
      <c r="A40" s="6" t="s">
        <v>29</v>
      </c>
      <c r="B40" s="156">
        <v>550000000</v>
      </c>
      <c r="C40" s="88">
        <v>0.46610169491525422</v>
      </c>
      <c r="E40" s="8" t="s">
        <v>49</v>
      </c>
      <c r="F40" s="156">
        <v>14571871000</v>
      </c>
      <c r="G40" s="80"/>
    </row>
    <row r="41" spans="1:11" s="8" customFormat="1" x14ac:dyDescent="0.25">
      <c r="A41" s="6" t="s">
        <v>30</v>
      </c>
      <c r="B41" s="156">
        <v>130000000</v>
      </c>
      <c r="C41" s="88">
        <v>0.11016949152542373</v>
      </c>
      <c r="E41" s="8" t="s">
        <v>50</v>
      </c>
      <c r="F41" s="156">
        <v>14571871000</v>
      </c>
      <c r="G41" s="81"/>
      <c r="I41" s="151"/>
      <c r="J41" s="151"/>
      <c r="K41" s="148"/>
    </row>
    <row r="42" spans="1:11" x14ac:dyDescent="0.25">
      <c r="A42" s="10" t="s">
        <v>31</v>
      </c>
      <c r="B42" s="156">
        <v>14571871000</v>
      </c>
      <c r="C42" s="89">
        <v>1</v>
      </c>
      <c r="E42" s="82" t="s">
        <v>341</v>
      </c>
      <c r="F42" s="156">
        <v>0</v>
      </c>
      <c r="G42" s="80"/>
      <c r="J42" s="150"/>
    </row>
    <row r="44" spans="1:11" ht="15.75" thickBot="1" x14ac:dyDescent="0.3">
      <c r="B44" s="170">
        <v>0</v>
      </c>
      <c r="F44" s="170">
        <v>0</v>
      </c>
    </row>
    <row r="45" spans="1:11" x14ac:dyDescent="0.25">
      <c r="F45" s="48"/>
    </row>
    <row r="46" spans="1:11" x14ac:dyDescent="0.25">
      <c r="B46" s="12"/>
    </row>
    <row r="48" spans="1:11" x14ac:dyDescent="0.25">
      <c r="E48" s="85"/>
    </row>
  </sheetData>
  <mergeCells count="4">
    <mergeCell ref="A8:G8"/>
    <mergeCell ref="A9:G9"/>
    <mergeCell ref="A10:G10"/>
    <mergeCell ref="F7:G7"/>
  </mergeCells>
  <printOptions horizontalCentered="1"/>
  <pageMargins left="0" right="0" top="0.35433070866141736" bottom="0.35433070866141736" header="0.23622047244094491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1"/>
  <sheetViews>
    <sheetView topLeftCell="A121" zoomScale="120" zoomScaleNormal="120" workbookViewId="0">
      <selection activeCell="G17" sqref="G17"/>
    </sheetView>
  </sheetViews>
  <sheetFormatPr baseColWidth="10" defaultRowHeight="15" x14ac:dyDescent="0.25"/>
  <cols>
    <col min="1" max="1" width="4.28515625" customWidth="1"/>
    <col min="2" max="2" width="4.42578125" bestFit="1" customWidth="1"/>
    <col min="3" max="3" width="4.140625" bestFit="1" customWidth="1"/>
    <col min="4" max="4" width="6.28515625" bestFit="1" customWidth="1"/>
    <col min="5" max="5" width="5.85546875" bestFit="1" customWidth="1"/>
    <col min="6" max="6" width="4.85546875" bestFit="1" customWidth="1"/>
    <col min="7" max="7" width="52.140625" bestFit="1" customWidth="1"/>
    <col min="8" max="8" width="19.85546875" style="39" customWidth="1"/>
    <col min="9" max="9" width="16.5703125" style="145" customWidth="1"/>
    <col min="10" max="10" width="17.140625" style="145" customWidth="1"/>
    <col min="11" max="11" width="15.7109375" style="145" customWidth="1"/>
    <col min="12" max="12" width="11.42578125" style="145"/>
  </cols>
  <sheetData>
    <row r="1" spans="1:12" s="1" customFormat="1" ht="15" customHeight="1" x14ac:dyDescent="0.25">
      <c r="A1"/>
      <c r="H1" s="38"/>
      <c r="I1" s="144"/>
      <c r="J1" s="144"/>
      <c r="K1" s="144"/>
      <c r="L1" s="144"/>
    </row>
    <row r="2" spans="1:12" s="1" customFormat="1" ht="15" customHeight="1" x14ac:dyDescent="0.2">
      <c r="H2" s="38"/>
      <c r="I2" s="144"/>
      <c r="J2" s="144"/>
      <c r="K2" s="144"/>
      <c r="L2" s="144"/>
    </row>
    <row r="3" spans="1:12" s="1" customFormat="1" ht="15" customHeight="1" x14ac:dyDescent="0.2">
      <c r="H3" s="38"/>
      <c r="I3" s="144"/>
      <c r="J3" s="144"/>
      <c r="K3" s="144"/>
      <c r="L3" s="144"/>
    </row>
    <row r="4" spans="1:12" s="1" customFormat="1" ht="15" customHeight="1" x14ac:dyDescent="0.2">
      <c r="H4" s="38"/>
      <c r="I4" s="144"/>
      <c r="J4" s="144"/>
      <c r="K4" s="144"/>
      <c r="L4" s="144"/>
    </row>
    <row r="5" spans="1:12" s="1" customFormat="1" ht="15" customHeight="1" thickBot="1" x14ac:dyDescent="0.25">
      <c r="A5" s="5"/>
      <c r="B5" s="5"/>
      <c r="C5" s="5"/>
      <c r="D5" s="5"/>
      <c r="E5" s="5"/>
      <c r="F5" s="5"/>
      <c r="G5" s="5"/>
      <c r="H5" s="44"/>
      <c r="I5" s="144"/>
      <c r="J5" s="144"/>
      <c r="K5" s="144"/>
      <c r="L5" s="144"/>
    </row>
    <row r="6" spans="1:12" ht="15.75" thickTop="1" x14ac:dyDescent="0.25"/>
    <row r="7" spans="1:12" s="11" customFormat="1" ht="12.75" x14ac:dyDescent="0.2">
      <c r="A7" s="29" t="s">
        <v>543</v>
      </c>
      <c r="H7" s="36"/>
      <c r="I7" s="144"/>
      <c r="J7" s="144"/>
      <c r="K7" s="144"/>
      <c r="L7" s="144"/>
    </row>
    <row r="8" spans="1:12" ht="15.75" x14ac:dyDescent="0.25">
      <c r="A8" s="196" t="s">
        <v>480</v>
      </c>
      <c r="B8" s="196"/>
      <c r="C8" s="196"/>
      <c r="D8" s="196"/>
      <c r="E8" s="196"/>
      <c r="F8" s="196"/>
      <c r="G8" s="196"/>
      <c r="H8" s="196"/>
    </row>
    <row r="9" spans="1:12" x14ac:dyDescent="0.25">
      <c r="A9" s="6" t="s">
        <v>51</v>
      </c>
      <c r="B9" s="6"/>
      <c r="C9" s="6"/>
    </row>
    <row r="10" spans="1:12" x14ac:dyDescent="0.25">
      <c r="A10" s="199" t="s">
        <v>58</v>
      </c>
      <c r="B10" s="199"/>
      <c r="C10" s="199"/>
      <c r="D10" s="199"/>
      <c r="E10" s="199"/>
      <c r="F10" s="199"/>
      <c r="G10" s="200" t="s">
        <v>59</v>
      </c>
      <c r="H10" s="90" t="s">
        <v>4</v>
      </c>
    </row>
    <row r="11" spans="1:12" x14ac:dyDescent="0.25">
      <c r="A11" s="91" t="s">
        <v>52</v>
      </c>
      <c r="B11" s="91" t="s">
        <v>53</v>
      </c>
      <c r="C11" s="91" t="s">
        <v>54</v>
      </c>
      <c r="D11" s="91" t="s">
        <v>55</v>
      </c>
      <c r="E11" s="91" t="s">
        <v>56</v>
      </c>
      <c r="F11" s="91" t="s">
        <v>57</v>
      </c>
      <c r="G11" s="201"/>
      <c r="H11" s="90" t="s">
        <v>60</v>
      </c>
    </row>
    <row r="12" spans="1:12" s="11" customFormat="1" ht="12.75" x14ac:dyDescent="0.2">
      <c r="A12" s="93">
        <v>1</v>
      </c>
      <c r="B12" s="93"/>
      <c r="C12" s="93"/>
      <c r="D12" s="93"/>
      <c r="E12" s="94"/>
      <c r="F12" s="94"/>
      <c r="G12" s="92" t="s">
        <v>1</v>
      </c>
      <c r="H12" s="163">
        <v>13307683000</v>
      </c>
      <c r="I12" s="144"/>
      <c r="J12" s="144"/>
      <c r="K12" s="144"/>
      <c r="L12" s="144"/>
    </row>
    <row r="13" spans="1:12" s="11" customFormat="1" ht="12.75" x14ac:dyDescent="0.2">
      <c r="A13" s="93">
        <v>1</v>
      </c>
      <c r="B13" s="93">
        <v>1</v>
      </c>
      <c r="C13" s="93"/>
      <c r="D13" s="93"/>
      <c r="E13" s="94"/>
      <c r="F13" s="94"/>
      <c r="G13" s="92" t="s">
        <v>61</v>
      </c>
      <c r="H13" s="163">
        <v>5515600000</v>
      </c>
      <c r="I13" s="144"/>
      <c r="J13" s="144"/>
      <c r="K13" s="144"/>
      <c r="L13" s="144"/>
    </row>
    <row r="14" spans="1:12" s="11" customFormat="1" ht="12.75" x14ac:dyDescent="0.2">
      <c r="A14" s="93">
        <v>1</v>
      </c>
      <c r="B14" s="93">
        <v>1</v>
      </c>
      <c r="C14" s="93">
        <v>1</v>
      </c>
      <c r="D14" s="93"/>
      <c r="E14" s="94"/>
      <c r="F14" s="94"/>
      <c r="G14" s="92" t="s">
        <v>62</v>
      </c>
      <c r="H14" s="163">
        <v>5515600000</v>
      </c>
      <c r="I14" s="144"/>
      <c r="J14" s="144"/>
      <c r="K14" s="144"/>
      <c r="L14" s="144"/>
    </row>
    <row r="15" spans="1:12" s="11" customFormat="1" ht="12.75" x14ac:dyDescent="0.2">
      <c r="A15" s="53">
        <v>1</v>
      </c>
      <c r="B15" s="53">
        <v>1</v>
      </c>
      <c r="C15" s="53">
        <v>1</v>
      </c>
      <c r="D15" s="54" t="s">
        <v>63</v>
      </c>
      <c r="E15" s="18"/>
      <c r="F15" s="18"/>
      <c r="G15" s="159" t="s">
        <v>64</v>
      </c>
      <c r="H15" s="168">
        <v>4619600000</v>
      </c>
      <c r="I15" s="171" t="s">
        <v>472</v>
      </c>
      <c r="J15" s="172" t="s">
        <v>473</v>
      </c>
      <c r="K15" s="171" t="s">
        <v>474</v>
      </c>
      <c r="L15" s="173"/>
    </row>
    <row r="16" spans="1:12" s="11" customFormat="1" ht="12.75" x14ac:dyDescent="0.2">
      <c r="A16" s="18">
        <v>1</v>
      </c>
      <c r="B16" s="18">
        <v>1</v>
      </c>
      <c r="C16" s="18">
        <v>1</v>
      </c>
      <c r="D16" s="19" t="s">
        <v>63</v>
      </c>
      <c r="E16" s="19" t="s">
        <v>63</v>
      </c>
      <c r="F16" s="18"/>
      <c r="G16" s="160" t="s">
        <v>73</v>
      </c>
      <c r="H16" s="164">
        <v>2815700000</v>
      </c>
      <c r="I16" s="174">
        <v>1372455325</v>
      </c>
      <c r="J16" s="173">
        <v>1460653226.5992727</v>
      </c>
      <c r="K16" s="173">
        <v>88197901.599272728</v>
      </c>
      <c r="L16" s="173"/>
    </row>
    <row r="17" spans="1:12" s="11" customFormat="1" ht="12.75" x14ac:dyDescent="0.2">
      <c r="A17" s="18">
        <v>1</v>
      </c>
      <c r="B17" s="18">
        <v>1</v>
      </c>
      <c r="C17" s="18">
        <v>1</v>
      </c>
      <c r="D17" s="19" t="s">
        <v>63</v>
      </c>
      <c r="E17" s="19" t="s">
        <v>65</v>
      </c>
      <c r="F17" s="18"/>
      <c r="G17" s="160" t="s">
        <v>72</v>
      </c>
      <c r="H17" s="164">
        <v>128000000</v>
      </c>
      <c r="I17" s="174">
        <v>87189705</v>
      </c>
      <c r="J17" s="173">
        <v>71946065.339531213</v>
      </c>
      <c r="K17" s="173">
        <v>-15243639.660468787</v>
      </c>
      <c r="L17" s="173"/>
    </row>
    <row r="18" spans="1:12" s="11" customFormat="1" ht="12.75" x14ac:dyDescent="0.2">
      <c r="A18" s="18">
        <v>1</v>
      </c>
      <c r="B18" s="18">
        <v>1</v>
      </c>
      <c r="C18" s="18">
        <v>1</v>
      </c>
      <c r="D18" s="19" t="s">
        <v>63</v>
      </c>
      <c r="E18" s="19" t="s">
        <v>66</v>
      </c>
      <c r="F18" s="18"/>
      <c r="G18" s="160" t="s">
        <v>74</v>
      </c>
      <c r="H18" s="164">
        <v>1370400000</v>
      </c>
      <c r="I18" s="174">
        <v>841254670</v>
      </c>
      <c r="J18" s="173">
        <v>708451225.03154993</v>
      </c>
      <c r="K18" s="173">
        <v>-132803444.96845007</v>
      </c>
      <c r="L18" s="173"/>
    </row>
    <row r="19" spans="1:12" s="11" customFormat="1" ht="12.75" x14ac:dyDescent="0.2">
      <c r="A19" s="18">
        <v>1</v>
      </c>
      <c r="B19" s="18">
        <v>1</v>
      </c>
      <c r="C19" s="18">
        <v>1</v>
      </c>
      <c r="D19" s="19" t="s">
        <v>63</v>
      </c>
      <c r="E19" s="19" t="s">
        <v>67</v>
      </c>
      <c r="F19" s="18"/>
      <c r="G19" s="160" t="s">
        <v>75</v>
      </c>
      <c r="H19" s="164">
        <v>305500000</v>
      </c>
      <c r="I19" s="174">
        <v>187119060</v>
      </c>
      <c r="J19" s="173">
        <v>225675356.44356647</v>
      </c>
      <c r="K19" s="173">
        <v>38556296.443566471</v>
      </c>
      <c r="L19" s="173"/>
    </row>
    <row r="20" spans="1:12" s="11" customFormat="1" ht="12.75" x14ac:dyDescent="0.2">
      <c r="A20" s="18">
        <v>1</v>
      </c>
      <c r="B20" s="18">
        <v>1</v>
      </c>
      <c r="C20" s="18">
        <v>1</v>
      </c>
      <c r="D20" s="19" t="s">
        <v>63</v>
      </c>
      <c r="E20" s="19" t="s">
        <v>68</v>
      </c>
      <c r="F20" s="18"/>
      <c r="G20" s="160" t="s">
        <v>76</v>
      </c>
      <c r="H20" s="164">
        <v>0</v>
      </c>
      <c r="I20" s="174"/>
      <c r="J20" s="173"/>
      <c r="K20" s="173"/>
      <c r="L20" s="173"/>
    </row>
    <row r="21" spans="1:12" s="11" customFormat="1" ht="12.75" x14ac:dyDescent="0.2">
      <c r="A21" s="18">
        <v>1</v>
      </c>
      <c r="B21" s="18">
        <v>1</v>
      </c>
      <c r="C21" s="18">
        <v>1</v>
      </c>
      <c r="D21" s="19" t="s">
        <v>63</v>
      </c>
      <c r="E21" s="19" t="s">
        <v>69</v>
      </c>
      <c r="F21" s="18"/>
      <c r="G21" s="160" t="s">
        <v>77</v>
      </c>
      <c r="H21" s="164">
        <v>0</v>
      </c>
      <c r="I21" s="174"/>
      <c r="J21" s="173"/>
      <c r="K21" s="173"/>
      <c r="L21" s="173"/>
    </row>
    <row r="22" spans="1:12" s="11" customFormat="1" ht="12.75" x14ac:dyDescent="0.2">
      <c r="A22" s="18">
        <v>1</v>
      </c>
      <c r="B22" s="18">
        <v>1</v>
      </c>
      <c r="C22" s="18">
        <v>1</v>
      </c>
      <c r="D22" s="19" t="s">
        <v>63</v>
      </c>
      <c r="E22" s="19" t="s">
        <v>70</v>
      </c>
      <c r="F22" s="18"/>
      <c r="G22" s="160" t="s">
        <v>481</v>
      </c>
      <c r="H22" s="164">
        <v>895000000</v>
      </c>
      <c r="I22" s="174"/>
      <c r="J22" s="173"/>
      <c r="K22" s="173"/>
      <c r="L22" s="173"/>
    </row>
    <row r="23" spans="1:12" s="11" customFormat="1" ht="12.75" x14ac:dyDescent="0.2">
      <c r="A23" s="18">
        <v>1</v>
      </c>
      <c r="B23" s="18">
        <v>1</v>
      </c>
      <c r="C23" s="18">
        <v>1</v>
      </c>
      <c r="D23" s="19" t="s">
        <v>63</v>
      </c>
      <c r="E23" s="19" t="s">
        <v>71</v>
      </c>
      <c r="F23" s="18"/>
      <c r="G23" s="160" t="s">
        <v>78</v>
      </c>
      <c r="H23" s="164">
        <v>1000000</v>
      </c>
      <c r="I23" s="174"/>
      <c r="J23" s="173"/>
      <c r="K23" s="173"/>
      <c r="L23" s="173"/>
    </row>
    <row r="24" spans="1:12" s="11" customFormat="1" ht="12.75" x14ac:dyDescent="0.2">
      <c r="A24" s="18">
        <v>1</v>
      </c>
      <c r="B24" s="18">
        <v>1</v>
      </c>
      <c r="C24" s="18">
        <v>1</v>
      </c>
      <c r="D24" s="19" t="s">
        <v>63</v>
      </c>
      <c r="E24" s="19" t="s">
        <v>112</v>
      </c>
      <c r="F24" s="18"/>
      <c r="G24" s="160" t="s">
        <v>284</v>
      </c>
      <c r="H24" s="164"/>
      <c r="I24" s="174"/>
      <c r="J24" s="173"/>
      <c r="K24" s="173"/>
      <c r="L24" s="173"/>
    </row>
    <row r="25" spans="1:12" s="11" customFormat="1" ht="12.75" x14ac:dyDescent="0.2">
      <c r="A25" s="93">
        <v>1</v>
      </c>
      <c r="B25" s="93">
        <v>1</v>
      </c>
      <c r="C25" s="93">
        <v>3</v>
      </c>
      <c r="D25" s="95"/>
      <c r="E25" s="96"/>
      <c r="F25" s="94"/>
      <c r="G25" s="158" t="s">
        <v>81</v>
      </c>
      <c r="H25" s="165">
        <v>0</v>
      </c>
      <c r="I25" s="175"/>
      <c r="J25" s="173"/>
      <c r="K25" s="173"/>
      <c r="L25" s="173"/>
    </row>
    <row r="26" spans="1:12" s="11" customFormat="1" ht="12.75" x14ac:dyDescent="0.2">
      <c r="A26" s="53">
        <v>1</v>
      </c>
      <c r="B26" s="53">
        <v>1</v>
      </c>
      <c r="C26" s="53">
        <v>3</v>
      </c>
      <c r="D26" s="54" t="s">
        <v>63</v>
      </c>
      <c r="E26" s="19"/>
      <c r="F26" s="18"/>
      <c r="G26" s="159" t="s">
        <v>82</v>
      </c>
      <c r="H26" s="164">
        <v>0</v>
      </c>
      <c r="I26" s="175"/>
      <c r="J26" s="173"/>
      <c r="K26" s="173"/>
      <c r="L26" s="173"/>
    </row>
    <row r="27" spans="1:12" s="11" customFormat="1" ht="12.75" x14ac:dyDescent="0.2">
      <c r="A27" s="18">
        <v>1</v>
      </c>
      <c r="B27" s="18">
        <v>1</v>
      </c>
      <c r="C27" s="18">
        <v>3</v>
      </c>
      <c r="D27" s="19" t="s">
        <v>63</v>
      </c>
      <c r="E27" s="19" t="s">
        <v>63</v>
      </c>
      <c r="F27" s="18"/>
      <c r="G27" s="160" t="s">
        <v>83</v>
      </c>
      <c r="H27" s="164">
        <v>0</v>
      </c>
      <c r="I27" s="174"/>
      <c r="J27" s="173"/>
      <c r="K27" s="173"/>
      <c r="L27" s="173"/>
    </row>
    <row r="28" spans="1:12" s="11" customFormat="1" ht="12.75" x14ac:dyDescent="0.2">
      <c r="A28" s="18">
        <v>1</v>
      </c>
      <c r="B28" s="18">
        <v>1</v>
      </c>
      <c r="C28" s="18">
        <v>3</v>
      </c>
      <c r="D28" s="19" t="s">
        <v>63</v>
      </c>
      <c r="E28" s="19" t="s">
        <v>68</v>
      </c>
      <c r="F28" s="19"/>
      <c r="G28" s="160" t="s">
        <v>86</v>
      </c>
      <c r="H28" s="164">
        <v>0</v>
      </c>
      <c r="I28" s="174"/>
      <c r="J28" s="173"/>
      <c r="K28" s="173"/>
      <c r="L28" s="173"/>
    </row>
    <row r="29" spans="1:12" s="11" customFormat="1" ht="12.75" x14ac:dyDescent="0.2">
      <c r="A29" s="18">
        <v>1</v>
      </c>
      <c r="B29" s="18">
        <v>1</v>
      </c>
      <c r="C29" s="18">
        <v>3</v>
      </c>
      <c r="D29" s="19" t="s">
        <v>63</v>
      </c>
      <c r="E29" s="19" t="s">
        <v>69</v>
      </c>
      <c r="F29" s="19"/>
      <c r="G29" s="160" t="s">
        <v>87</v>
      </c>
      <c r="H29" s="164">
        <v>0</v>
      </c>
      <c r="I29" s="174"/>
      <c r="J29" s="173"/>
      <c r="K29" s="173"/>
      <c r="L29" s="173"/>
    </row>
    <row r="30" spans="1:12" s="11" customFormat="1" ht="12.75" x14ac:dyDescent="0.2">
      <c r="A30" s="18">
        <v>1</v>
      </c>
      <c r="B30" s="18">
        <v>1</v>
      </c>
      <c r="C30" s="18">
        <v>3</v>
      </c>
      <c r="D30" s="19" t="s">
        <v>63</v>
      </c>
      <c r="E30" s="19" t="s">
        <v>69</v>
      </c>
      <c r="F30" s="19" t="s">
        <v>85</v>
      </c>
      <c r="G30" s="160" t="s">
        <v>88</v>
      </c>
      <c r="H30" s="164">
        <v>0</v>
      </c>
      <c r="I30" s="174"/>
      <c r="J30" s="173"/>
      <c r="K30" s="173"/>
      <c r="L30" s="173"/>
    </row>
    <row r="31" spans="1:12" s="11" customFormat="1" ht="12.75" x14ac:dyDescent="0.2">
      <c r="A31" s="93">
        <v>1</v>
      </c>
      <c r="B31" s="93">
        <v>2</v>
      </c>
      <c r="C31" s="93"/>
      <c r="D31" s="95"/>
      <c r="E31" s="96"/>
      <c r="F31" s="96"/>
      <c r="G31" s="161" t="s">
        <v>89</v>
      </c>
      <c r="H31" s="165">
        <v>4431700000</v>
      </c>
      <c r="I31" s="175"/>
      <c r="J31" s="173"/>
      <c r="K31" s="173"/>
      <c r="L31" s="173"/>
    </row>
    <row r="32" spans="1:12" s="11" customFormat="1" ht="12.75" x14ac:dyDescent="0.2">
      <c r="A32" s="93">
        <v>1</v>
      </c>
      <c r="B32" s="93">
        <v>2</v>
      </c>
      <c r="C32" s="93">
        <v>1</v>
      </c>
      <c r="D32" s="95"/>
      <c r="E32" s="96"/>
      <c r="F32" s="96"/>
      <c r="G32" s="161" t="s">
        <v>90</v>
      </c>
      <c r="H32" s="165">
        <v>4430700000</v>
      </c>
      <c r="I32" s="175"/>
      <c r="J32" s="173"/>
      <c r="K32" s="173"/>
      <c r="L32" s="173"/>
    </row>
    <row r="33" spans="1:12" s="11" customFormat="1" ht="12.75" x14ac:dyDescent="0.2">
      <c r="A33" s="53">
        <v>1</v>
      </c>
      <c r="B33" s="53">
        <v>2</v>
      </c>
      <c r="C33" s="53">
        <v>1</v>
      </c>
      <c r="D33" s="54" t="s">
        <v>63</v>
      </c>
      <c r="E33" s="19"/>
      <c r="F33" s="19"/>
      <c r="G33" s="159" t="s">
        <v>91</v>
      </c>
      <c r="H33" s="164">
        <v>4430700000</v>
      </c>
      <c r="I33" s="174">
        <v>2295451245</v>
      </c>
      <c r="J33" s="173">
        <v>3203310634.5665131</v>
      </c>
      <c r="K33" s="173">
        <v>907859389.56651306</v>
      </c>
      <c r="L33" s="173"/>
    </row>
    <row r="34" spans="1:12" s="11" customFormat="1" ht="12.75" x14ac:dyDescent="0.2">
      <c r="A34" s="53">
        <v>1</v>
      </c>
      <c r="B34" s="53">
        <v>2</v>
      </c>
      <c r="C34" s="53">
        <v>1</v>
      </c>
      <c r="D34" s="54" t="s">
        <v>66</v>
      </c>
      <c r="E34" s="19"/>
      <c r="F34" s="19"/>
      <c r="G34" s="159" t="s">
        <v>92</v>
      </c>
      <c r="H34" s="164">
        <v>0</v>
      </c>
      <c r="I34" s="174"/>
      <c r="J34" s="173"/>
      <c r="K34" s="173"/>
      <c r="L34" s="173"/>
    </row>
    <row r="35" spans="1:12" s="11" customFormat="1" ht="12.75" x14ac:dyDescent="0.2">
      <c r="A35" s="18">
        <v>1</v>
      </c>
      <c r="B35" s="18">
        <v>2</v>
      </c>
      <c r="C35" s="18">
        <v>4</v>
      </c>
      <c r="D35" s="19"/>
      <c r="E35" s="19"/>
      <c r="F35" s="19"/>
      <c r="G35" s="161" t="s">
        <v>93</v>
      </c>
      <c r="H35" s="165">
        <v>1000000</v>
      </c>
      <c r="I35" s="176">
        <v>4783470005</v>
      </c>
      <c r="J35" s="176">
        <v>5670036507.9804335</v>
      </c>
      <c r="K35" s="176">
        <v>886566502.98043346</v>
      </c>
      <c r="L35" s="177">
        <v>0.18533961790368392</v>
      </c>
    </row>
    <row r="36" spans="1:12" s="11" customFormat="1" ht="12.75" x14ac:dyDescent="0.2">
      <c r="A36" s="53">
        <v>1</v>
      </c>
      <c r="B36" s="53">
        <v>2</v>
      </c>
      <c r="C36" s="53">
        <v>4</v>
      </c>
      <c r="D36" s="54" t="s">
        <v>63</v>
      </c>
      <c r="E36" s="19"/>
      <c r="F36" s="19"/>
      <c r="G36" s="159" t="s">
        <v>82</v>
      </c>
      <c r="H36" s="164">
        <v>1000000</v>
      </c>
      <c r="I36" s="144"/>
      <c r="J36" s="144"/>
      <c r="K36" s="144"/>
      <c r="L36" s="144"/>
    </row>
    <row r="37" spans="1:12" s="11" customFormat="1" ht="12.75" x14ac:dyDescent="0.2">
      <c r="A37" s="18">
        <v>1</v>
      </c>
      <c r="B37" s="18">
        <v>2</v>
      </c>
      <c r="C37" s="18">
        <v>4</v>
      </c>
      <c r="D37" s="19" t="s">
        <v>63</v>
      </c>
      <c r="E37" s="19" t="s">
        <v>94</v>
      </c>
      <c r="F37" s="19" t="s">
        <v>84</v>
      </c>
      <c r="G37" s="160" t="s">
        <v>323</v>
      </c>
      <c r="H37" s="164">
        <v>1000000</v>
      </c>
      <c r="I37" s="144"/>
      <c r="J37" s="144"/>
      <c r="K37" s="144"/>
      <c r="L37" s="144"/>
    </row>
    <row r="38" spans="1:12" s="11" customFormat="1" ht="12.75" x14ac:dyDescent="0.2">
      <c r="A38" s="93">
        <v>1</v>
      </c>
      <c r="B38" s="93">
        <v>3</v>
      </c>
      <c r="C38" s="93"/>
      <c r="D38" s="96"/>
      <c r="E38" s="96"/>
      <c r="F38" s="96"/>
      <c r="G38" s="161" t="s">
        <v>95</v>
      </c>
      <c r="H38" s="165">
        <v>3360383000</v>
      </c>
      <c r="I38" s="144"/>
      <c r="J38" s="144"/>
      <c r="K38" s="144"/>
      <c r="L38" s="144"/>
    </row>
    <row r="39" spans="1:12" s="11" customFormat="1" ht="12.75" x14ac:dyDescent="0.2">
      <c r="A39" s="93">
        <v>1</v>
      </c>
      <c r="B39" s="93">
        <v>3</v>
      </c>
      <c r="C39" s="93">
        <v>2</v>
      </c>
      <c r="D39" s="96"/>
      <c r="E39" s="96"/>
      <c r="F39" s="96"/>
      <c r="G39" s="161" t="s">
        <v>96</v>
      </c>
      <c r="H39" s="165">
        <v>1929326000</v>
      </c>
      <c r="I39" s="144"/>
      <c r="J39" s="144" t="s">
        <v>476</v>
      </c>
      <c r="K39" s="144"/>
      <c r="L39" s="144"/>
    </row>
    <row r="40" spans="1:12" s="11" customFormat="1" ht="12.75" x14ac:dyDescent="0.2">
      <c r="A40" s="53">
        <v>1</v>
      </c>
      <c r="B40" s="53">
        <v>3</v>
      </c>
      <c r="C40" s="53">
        <v>2</v>
      </c>
      <c r="D40" s="54" t="s">
        <v>63</v>
      </c>
      <c r="E40" s="19"/>
      <c r="F40" s="19"/>
      <c r="G40" s="159" t="s">
        <v>97</v>
      </c>
      <c r="H40" s="168">
        <v>904752000</v>
      </c>
      <c r="I40" s="144"/>
      <c r="J40" s="144" t="s">
        <v>475</v>
      </c>
      <c r="K40" s="173">
        <v>510483700</v>
      </c>
      <c r="L40" s="144"/>
    </row>
    <row r="41" spans="1:12" s="11" customFormat="1" ht="12.75" x14ac:dyDescent="0.2">
      <c r="A41" s="18">
        <v>1</v>
      </c>
      <c r="B41" s="18">
        <v>3</v>
      </c>
      <c r="C41" s="18">
        <v>2</v>
      </c>
      <c r="D41" s="19" t="s">
        <v>63</v>
      </c>
      <c r="E41" s="19" t="s">
        <v>63</v>
      </c>
      <c r="F41" s="18"/>
      <c r="G41" s="160" t="s">
        <v>98</v>
      </c>
      <c r="H41" s="164">
        <v>646500000</v>
      </c>
      <c r="I41" s="144"/>
      <c r="J41" s="144" t="s">
        <v>477</v>
      </c>
      <c r="K41" s="144"/>
      <c r="L41" s="144"/>
    </row>
    <row r="42" spans="1:12" s="11" customFormat="1" ht="12.75" x14ac:dyDescent="0.2">
      <c r="A42" s="18">
        <v>1</v>
      </c>
      <c r="B42" s="18">
        <v>3</v>
      </c>
      <c r="C42" s="18">
        <v>2</v>
      </c>
      <c r="D42" s="19" t="s">
        <v>63</v>
      </c>
      <c r="E42" s="19" t="s">
        <v>65</v>
      </c>
      <c r="F42" s="18"/>
      <c r="G42" s="160" t="s">
        <v>327</v>
      </c>
      <c r="H42" s="164">
        <v>160400000</v>
      </c>
      <c r="I42" s="144"/>
      <c r="J42" s="144" t="s">
        <v>478</v>
      </c>
      <c r="K42" s="144">
        <v>15.93612853188311</v>
      </c>
      <c r="L42" s="144"/>
    </row>
    <row r="43" spans="1:12" s="11" customFormat="1" ht="12.75" x14ac:dyDescent="0.2">
      <c r="A43" s="18">
        <v>1</v>
      </c>
      <c r="B43" s="18">
        <v>3</v>
      </c>
      <c r="C43" s="18">
        <v>2</v>
      </c>
      <c r="D43" s="19" t="s">
        <v>63</v>
      </c>
      <c r="E43" s="19" t="s">
        <v>66</v>
      </c>
      <c r="F43" s="18"/>
      <c r="G43" s="160" t="s">
        <v>99</v>
      </c>
      <c r="H43" s="164">
        <v>96700000</v>
      </c>
      <c r="I43" s="144"/>
      <c r="J43" s="144"/>
      <c r="K43" s="144"/>
      <c r="L43" s="144"/>
    </row>
    <row r="44" spans="1:12" s="11" customFormat="1" ht="12.75" x14ac:dyDescent="0.2">
      <c r="A44" s="18">
        <v>1</v>
      </c>
      <c r="B44" s="18">
        <v>3</v>
      </c>
      <c r="C44" s="18">
        <v>2</v>
      </c>
      <c r="D44" s="19" t="s">
        <v>63</v>
      </c>
      <c r="E44" s="19" t="s">
        <v>67</v>
      </c>
      <c r="F44" s="18"/>
      <c r="G44" s="160" t="s">
        <v>100</v>
      </c>
      <c r="H44" s="164">
        <v>375000</v>
      </c>
      <c r="I44" s="144"/>
      <c r="J44" s="144" t="s">
        <v>479</v>
      </c>
      <c r="K44" s="144"/>
      <c r="L44" s="144"/>
    </row>
    <row r="45" spans="1:12" s="11" customFormat="1" ht="12.75" x14ac:dyDescent="0.2">
      <c r="A45" s="18">
        <v>1</v>
      </c>
      <c r="B45" s="18">
        <v>3</v>
      </c>
      <c r="C45" s="18">
        <v>2</v>
      </c>
      <c r="D45" s="19" t="s">
        <v>63</v>
      </c>
      <c r="E45" s="19" t="s">
        <v>68</v>
      </c>
      <c r="F45" s="18"/>
      <c r="G45" s="160" t="s">
        <v>328</v>
      </c>
      <c r="H45" s="164">
        <v>12000</v>
      </c>
      <c r="I45" s="144"/>
      <c r="J45" s="173">
        <v>2295451245</v>
      </c>
      <c r="K45" s="173">
        <v>365895000</v>
      </c>
      <c r="L45" s="144"/>
    </row>
    <row r="46" spans="1:12" s="11" customFormat="1" ht="12.75" x14ac:dyDescent="0.2">
      <c r="A46" s="18">
        <v>1</v>
      </c>
      <c r="B46" s="18">
        <v>3</v>
      </c>
      <c r="C46" s="18">
        <v>2</v>
      </c>
      <c r="D46" s="19" t="s">
        <v>63</v>
      </c>
      <c r="E46" s="19" t="s">
        <v>69</v>
      </c>
      <c r="F46" s="18"/>
      <c r="G46" s="160" t="s">
        <v>409</v>
      </c>
      <c r="H46" s="164">
        <v>524000</v>
      </c>
      <c r="I46" s="144"/>
      <c r="J46" s="144"/>
      <c r="K46" s="144"/>
      <c r="L46" s="144"/>
    </row>
    <row r="47" spans="1:12" s="11" customFormat="1" ht="12.75" x14ac:dyDescent="0.2">
      <c r="A47" s="18">
        <v>1</v>
      </c>
      <c r="B47" s="18">
        <v>3</v>
      </c>
      <c r="C47" s="18">
        <v>2</v>
      </c>
      <c r="D47" s="19" t="s">
        <v>63</v>
      </c>
      <c r="E47" s="19" t="s">
        <v>71</v>
      </c>
      <c r="F47" s="18"/>
      <c r="G47" s="160" t="s">
        <v>410</v>
      </c>
      <c r="H47" s="164">
        <v>241000</v>
      </c>
      <c r="I47" s="144"/>
      <c r="J47" s="144"/>
      <c r="K47" s="144"/>
      <c r="L47" s="144"/>
    </row>
    <row r="48" spans="1:12" s="11" customFormat="1" ht="12.75" x14ac:dyDescent="0.2">
      <c r="A48" s="53">
        <v>1</v>
      </c>
      <c r="B48" s="53">
        <v>3</v>
      </c>
      <c r="C48" s="53">
        <v>2</v>
      </c>
      <c r="D48" s="54" t="s">
        <v>65</v>
      </c>
      <c r="E48" s="19"/>
      <c r="F48" s="19"/>
      <c r="G48" s="159" t="s">
        <v>101</v>
      </c>
      <c r="H48" s="168">
        <v>705047000</v>
      </c>
      <c r="I48" s="144"/>
      <c r="J48" s="144"/>
      <c r="K48" s="144"/>
      <c r="L48" s="144"/>
    </row>
    <row r="49" spans="1:12" s="11" customFormat="1" ht="12.75" x14ac:dyDescent="0.2">
      <c r="A49" s="18">
        <v>1</v>
      </c>
      <c r="B49" s="18">
        <v>3</v>
      </c>
      <c r="C49" s="18">
        <v>2</v>
      </c>
      <c r="D49" s="19" t="s">
        <v>65</v>
      </c>
      <c r="E49" s="19" t="s">
        <v>63</v>
      </c>
      <c r="F49" s="18"/>
      <c r="G49" s="160" t="s">
        <v>102</v>
      </c>
      <c r="H49" s="164">
        <v>531000000</v>
      </c>
      <c r="I49" s="144"/>
      <c r="J49" s="144"/>
      <c r="K49" s="144"/>
      <c r="L49" s="144"/>
    </row>
    <row r="50" spans="1:12" s="11" customFormat="1" ht="12.75" x14ac:dyDescent="0.2">
      <c r="A50" s="18">
        <v>1</v>
      </c>
      <c r="B50" s="18">
        <v>3</v>
      </c>
      <c r="C50" s="18">
        <v>2</v>
      </c>
      <c r="D50" s="19" t="s">
        <v>65</v>
      </c>
      <c r="E50" s="19" t="s">
        <v>65</v>
      </c>
      <c r="F50" s="18"/>
      <c r="G50" s="160" t="s">
        <v>329</v>
      </c>
      <c r="H50" s="164">
        <v>149200000</v>
      </c>
      <c r="I50" s="144"/>
      <c r="J50" s="144"/>
      <c r="K50" s="144"/>
      <c r="L50" s="144"/>
    </row>
    <row r="51" spans="1:12" s="11" customFormat="1" ht="12.75" x14ac:dyDescent="0.2">
      <c r="A51" s="18">
        <v>1</v>
      </c>
      <c r="B51" s="18">
        <v>3</v>
      </c>
      <c r="C51" s="18">
        <v>2</v>
      </c>
      <c r="D51" s="19" t="s">
        <v>65</v>
      </c>
      <c r="E51" s="19" t="s">
        <v>66</v>
      </c>
      <c r="F51" s="18"/>
      <c r="G51" s="160" t="s">
        <v>105</v>
      </c>
      <c r="H51" s="164">
        <v>19300000</v>
      </c>
      <c r="I51" s="144"/>
      <c r="J51" s="144"/>
      <c r="K51" s="144"/>
      <c r="L51" s="144"/>
    </row>
    <row r="52" spans="1:12" s="11" customFormat="1" ht="12.75" x14ac:dyDescent="0.2">
      <c r="A52" s="18">
        <v>1</v>
      </c>
      <c r="B52" s="18">
        <v>3</v>
      </c>
      <c r="C52" s="18">
        <v>2</v>
      </c>
      <c r="D52" s="19" t="s">
        <v>65</v>
      </c>
      <c r="E52" s="19" t="s">
        <v>67</v>
      </c>
      <c r="F52" s="18"/>
      <c r="G52" s="160" t="s">
        <v>330</v>
      </c>
      <c r="H52" s="164">
        <v>5547000</v>
      </c>
      <c r="I52" s="144"/>
      <c r="J52" s="144"/>
      <c r="K52" s="144"/>
      <c r="L52" s="144"/>
    </row>
    <row r="53" spans="1:12" s="11" customFormat="1" ht="12.75" x14ac:dyDescent="0.2">
      <c r="A53" s="53">
        <v>1</v>
      </c>
      <c r="B53" s="53">
        <v>3</v>
      </c>
      <c r="C53" s="53">
        <v>2</v>
      </c>
      <c r="D53" s="54" t="s">
        <v>66</v>
      </c>
      <c r="E53" s="19"/>
      <c r="F53" s="18"/>
      <c r="G53" s="159" t="s">
        <v>103</v>
      </c>
      <c r="H53" s="168">
        <v>19525000</v>
      </c>
      <c r="I53" s="144"/>
      <c r="J53" s="144"/>
      <c r="K53" s="144"/>
      <c r="L53" s="144"/>
    </row>
    <row r="54" spans="1:12" s="11" customFormat="1" ht="12.75" x14ac:dyDescent="0.2">
      <c r="A54" s="18">
        <v>1</v>
      </c>
      <c r="B54" s="18">
        <v>3</v>
      </c>
      <c r="C54" s="18">
        <v>2</v>
      </c>
      <c r="D54" s="19" t="s">
        <v>66</v>
      </c>
      <c r="E54" s="19" t="s">
        <v>63</v>
      </c>
      <c r="F54" s="18"/>
      <c r="G54" s="160" t="s">
        <v>104</v>
      </c>
      <c r="H54" s="164">
        <v>19453000</v>
      </c>
      <c r="I54" s="144"/>
      <c r="J54" s="144"/>
      <c r="K54" s="144"/>
      <c r="L54" s="144"/>
    </row>
    <row r="55" spans="1:12" s="11" customFormat="1" ht="12.75" x14ac:dyDescent="0.2">
      <c r="A55" s="18">
        <v>1</v>
      </c>
      <c r="B55" s="18">
        <v>3</v>
      </c>
      <c r="C55" s="18">
        <v>2</v>
      </c>
      <c r="D55" s="19" t="s">
        <v>66</v>
      </c>
      <c r="E55" s="19" t="s">
        <v>65</v>
      </c>
      <c r="F55" s="18"/>
      <c r="G55" s="160" t="s">
        <v>331</v>
      </c>
      <c r="H55" s="164">
        <v>72000</v>
      </c>
      <c r="I55" s="144"/>
      <c r="J55" s="144"/>
      <c r="K55" s="144"/>
      <c r="L55" s="144"/>
    </row>
    <row r="56" spans="1:12" s="11" customFormat="1" ht="12.75" x14ac:dyDescent="0.2">
      <c r="A56" s="53">
        <v>1</v>
      </c>
      <c r="B56" s="53">
        <v>3</v>
      </c>
      <c r="C56" s="53">
        <v>2</v>
      </c>
      <c r="D56" s="54" t="s">
        <v>67</v>
      </c>
      <c r="E56" s="19"/>
      <c r="F56" s="18"/>
      <c r="G56" s="159" t="s">
        <v>106</v>
      </c>
      <c r="H56" s="168">
        <v>109700000</v>
      </c>
      <c r="I56" s="144"/>
      <c r="J56" s="144"/>
      <c r="K56" s="144"/>
      <c r="L56" s="144"/>
    </row>
    <row r="57" spans="1:12" s="11" customFormat="1" ht="12.75" x14ac:dyDescent="0.2">
      <c r="A57" s="53">
        <v>1</v>
      </c>
      <c r="B57" s="53">
        <v>3</v>
      </c>
      <c r="C57" s="53">
        <v>2</v>
      </c>
      <c r="D57" s="54" t="s">
        <v>68</v>
      </c>
      <c r="E57" s="19"/>
      <c r="F57" s="18"/>
      <c r="G57" s="159" t="s">
        <v>107</v>
      </c>
      <c r="H57" s="168">
        <v>51180000</v>
      </c>
      <c r="I57" s="144"/>
      <c r="J57" s="144"/>
      <c r="K57" s="144"/>
      <c r="L57" s="144"/>
    </row>
    <row r="58" spans="1:12" s="11" customFormat="1" ht="12.75" x14ac:dyDescent="0.2">
      <c r="A58" s="53">
        <v>1</v>
      </c>
      <c r="B58" s="53">
        <v>3</v>
      </c>
      <c r="C58" s="53">
        <v>2</v>
      </c>
      <c r="D58" s="54" t="s">
        <v>79</v>
      </c>
      <c r="E58" s="19"/>
      <c r="F58" s="18"/>
      <c r="G58" s="159" t="s">
        <v>283</v>
      </c>
      <c r="H58" s="168">
        <v>1000000</v>
      </c>
      <c r="I58" s="144"/>
      <c r="J58" s="144"/>
      <c r="K58" s="144"/>
      <c r="L58" s="144"/>
    </row>
    <row r="59" spans="1:12" s="11" customFormat="1" ht="12.75" x14ac:dyDescent="0.2">
      <c r="A59" s="53">
        <v>1</v>
      </c>
      <c r="B59" s="53">
        <v>3</v>
      </c>
      <c r="C59" s="53">
        <v>2</v>
      </c>
      <c r="D59" s="54" t="s">
        <v>80</v>
      </c>
      <c r="E59" s="19"/>
      <c r="F59" s="18"/>
      <c r="G59" s="159" t="s">
        <v>356</v>
      </c>
      <c r="H59" s="168">
        <v>0</v>
      </c>
      <c r="I59" s="144"/>
      <c r="J59" s="144"/>
      <c r="K59" s="144"/>
      <c r="L59" s="144"/>
    </row>
    <row r="60" spans="1:12" s="11" customFormat="1" ht="12.75" x14ac:dyDescent="0.2">
      <c r="A60" s="53">
        <v>1</v>
      </c>
      <c r="B60" s="53">
        <v>3</v>
      </c>
      <c r="C60" s="53">
        <v>2</v>
      </c>
      <c r="D60" s="54" t="s">
        <v>80</v>
      </c>
      <c r="E60" s="19" t="s">
        <v>65</v>
      </c>
      <c r="F60" s="18"/>
      <c r="G60" s="160" t="s">
        <v>357</v>
      </c>
      <c r="H60" s="164">
        <v>0</v>
      </c>
      <c r="I60" s="144"/>
      <c r="J60" s="144"/>
      <c r="K60" s="144"/>
      <c r="L60" s="144"/>
    </row>
    <row r="61" spans="1:12" s="11" customFormat="1" ht="12.75" x14ac:dyDescent="0.2">
      <c r="A61" s="53">
        <v>1</v>
      </c>
      <c r="B61" s="53">
        <v>3</v>
      </c>
      <c r="C61" s="53">
        <v>2</v>
      </c>
      <c r="D61" s="54" t="s">
        <v>108</v>
      </c>
      <c r="E61" s="19"/>
      <c r="F61" s="18"/>
      <c r="G61" s="159" t="s">
        <v>109</v>
      </c>
      <c r="H61" s="168">
        <v>5480000</v>
      </c>
      <c r="I61" s="144"/>
      <c r="J61" s="144"/>
      <c r="K61" s="144"/>
      <c r="L61" s="144"/>
    </row>
    <row r="62" spans="1:12" s="11" customFormat="1" ht="12.75" x14ac:dyDescent="0.2">
      <c r="A62" s="18">
        <v>1</v>
      </c>
      <c r="B62" s="18">
        <v>3</v>
      </c>
      <c r="C62" s="18">
        <v>2</v>
      </c>
      <c r="D62" s="19" t="s">
        <v>108</v>
      </c>
      <c r="E62" s="19" t="s">
        <v>63</v>
      </c>
      <c r="F62" s="18"/>
      <c r="G62" s="160" t="s">
        <v>111</v>
      </c>
      <c r="H62" s="164">
        <v>5480000</v>
      </c>
      <c r="I62" s="144"/>
      <c r="J62" s="144"/>
      <c r="K62" s="144"/>
      <c r="L62" s="144"/>
    </row>
    <row r="63" spans="1:12" s="11" customFormat="1" ht="12.75" x14ac:dyDescent="0.2">
      <c r="A63" s="53">
        <v>1</v>
      </c>
      <c r="B63" s="53">
        <v>3</v>
      </c>
      <c r="C63" s="53">
        <v>2</v>
      </c>
      <c r="D63" s="54" t="s">
        <v>112</v>
      </c>
      <c r="E63" s="19"/>
      <c r="F63" s="18"/>
      <c r="G63" s="159" t="s">
        <v>113</v>
      </c>
      <c r="H63" s="168">
        <v>0</v>
      </c>
      <c r="I63" s="144"/>
      <c r="J63" s="144"/>
      <c r="K63" s="144"/>
      <c r="L63" s="144"/>
    </row>
    <row r="64" spans="1:12" s="11" customFormat="1" ht="12.75" x14ac:dyDescent="0.2">
      <c r="A64" s="53">
        <v>1</v>
      </c>
      <c r="B64" s="53">
        <v>3</v>
      </c>
      <c r="C64" s="53">
        <v>2</v>
      </c>
      <c r="D64" s="54" t="s">
        <v>114</v>
      </c>
      <c r="E64" s="19"/>
      <c r="F64" s="18"/>
      <c r="G64" s="159" t="s">
        <v>115</v>
      </c>
      <c r="H64" s="168">
        <v>0</v>
      </c>
      <c r="I64" s="144"/>
      <c r="J64" s="144"/>
      <c r="K64" s="144"/>
      <c r="L64" s="144"/>
    </row>
    <row r="65" spans="1:12" s="11" customFormat="1" ht="12.75" x14ac:dyDescent="0.2">
      <c r="A65" s="53">
        <v>1</v>
      </c>
      <c r="B65" s="53">
        <v>3</v>
      </c>
      <c r="C65" s="53">
        <v>2</v>
      </c>
      <c r="D65" s="54" t="s">
        <v>116</v>
      </c>
      <c r="E65" s="19"/>
      <c r="F65" s="18"/>
      <c r="G65" s="159" t="s">
        <v>117</v>
      </c>
      <c r="H65" s="168">
        <v>64200000</v>
      </c>
      <c r="I65" s="144"/>
      <c r="J65" s="144"/>
      <c r="K65" s="144"/>
      <c r="L65" s="144"/>
    </row>
    <row r="66" spans="1:12" s="11" customFormat="1" ht="12.75" x14ac:dyDescent="0.2">
      <c r="A66" s="53">
        <v>1</v>
      </c>
      <c r="B66" s="53">
        <v>3</v>
      </c>
      <c r="C66" s="53">
        <v>2</v>
      </c>
      <c r="D66" s="54" t="s">
        <v>203</v>
      </c>
      <c r="E66" s="19"/>
      <c r="F66" s="18"/>
      <c r="G66" s="159" t="s">
        <v>281</v>
      </c>
      <c r="H66" s="168">
        <v>1742000</v>
      </c>
      <c r="I66" s="144"/>
      <c r="J66" s="144"/>
      <c r="K66" s="144"/>
      <c r="L66" s="144"/>
    </row>
    <row r="67" spans="1:12" s="11" customFormat="1" ht="12.75" x14ac:dyDescent="0.2">
      <c r="A67" s="53">
        <v>1</v>
      </c>
      <c r="B67" s="53">
        <v>3</v>
      </c>
      <c r="C67" s="53">
        <v>2</v>
      </c>
      <c r="D67" s="54" t="s">
        <v>245</v>
      </c>
      <c r="E67" s="53"/>
      <c r="F67" s="53"/>
      <c r="G67" s="159" t="s">
        <v>358</v>
      </c>
      <c r="H67" s="168">
        <v>12000000</v>
      </c>
      <c r="I67" s="144"/>
      <c r="J67" s="144"/>
      <c r="K67" s="144"/>
      <c r="L67" s="144"/>
    </row>
    <row r="68" spans="1:12" s="11" customFormat="1" ht="12.75" x14ac:dyDescent="0.2">
      <c r="A68" s="18">
        <v>1</v>
      </c>
      <c r="B68" s="18">
        <v>3</v>
      </c>
      <c r="C68" s="18">
        <v>2</v>
      </c>
      <c r="D68" s="19" t="s">
        <v>245</v>
      </c>
      <c r="E68" s="19" t="s">
        <v>63</v>
      </c>
      <c r="F68" s="18"/>
      <c r="G68" s="160" t="s">
        <v>359</v>
      </c>
      <c r="H68" s="164">
        <v>0</v>
      </c>
      <c r="I68" s="144"/>
      <c r="J68" s="144"/>
      <c r="K68" s="144"/>
      <c r="L68" s="144"/>
    </row>
    <row r="69" spans="1:12" s="11" customFormat="1" ht="12.75" x14ac:dyDescent="0.2">
      <c r="A69" s="18">
        <v>1</v>
      </c>
      <c r="B69" s="18">
        <v>3</v>
      </c>
      <c r="C69" s="18">
        <v>2</v>
      </c>
      <c r="D69" s="19" t="s">
        <v>245</v>
      </c>
      <c r="E69" s="19" t="s">
        <v>65</v>
      </c>
      <c r="F69" s="18"/>
      <c r="G69" s="160" t="s">
        <v>408</v>
      </c>
      <c r="H69" s="164">
        <v>0</v>
      </c>
      <c r="I69" s="144"/>
      <c r="J69" s="144"/>
      <c r="K69" s="144"/>
      <c r="L69" s="144"/>
    </row>
    <row r="70" spans="1:12" s="11" customFormat="1" ht="12.75" x14ac:dyDescent="0.2">
      <c r="A70" s="18">
        <v>1</v>
      </c>
      <c r="B70" s="18">
        <v>3</v>
      </c>
      <c r="C70" s="18">
        <v>2</v>
      </c>
      <c r="D70" s="19" t="s">
        <v>245</v>
      </c>
      <c r="E70" s="19" t="s">
        <v>66</v>
      </c>
      <c r="F70" s="18"/>
      <c r="G70" s="160" t="s">
        <v>482</v>
      </c>
      <c r="H70" s="164">
        <v>12000000</v>
      </c>
      <c r="I70" s="144"/>
      <c r="J70" s="144"/>
      <c r="K70" s="144"/>
      <c r="L70" s="144"/>
    </row>
    <row r="71" spans="1:12" s="11" customFormat="1" ht="12.75" x14ac:dyDescent="0.2">
      <c r="A71" s="53">
        <v>1</v>
      </c>
      <c r="B71" s="53">
        <v>3</v>
      </c>
      <c r="C71" s="53">
        <v>2</v>
      </c>
      <c r="D71" s="54" t="s">
        <v>151</v>
      </c>
      <c r="E71" s="19"/>
      <c r="F71" s="18"/>
      <c r="G71" s="159" t="s">
        <v>305</v>
      </c>
      <c r="H71" s="168">
        <v>54700000</v>
      </c>
      <c r="I71" s="144"/>
      <c r="J71" s="144"/>
      <c r="K71" s="144"/>
      <c r="L71" s="144"/>
    </row>
    <row r="72" spans="1:12" s="11" customFormat="1" ht="12.75" x14ac:dyDescent="0.2">
      <c r="A72" s="18">
        <v>1</v>
      </c>
      <c r="B72" s="18">
        <v>3</v>
      </c>
      <c r="C72" s="18">
        <v>2</v>
      </c>
      <c r="D72" s="19" t="s">
        <v>151</v>
      </c>
      <c r="E72" s="19" t="s">
        <v>63</v>
      </c>
      <c r="F72" s="18"/>
      <c r="G72" s="160" t="s">
        <v>306</v>
      </c>
      <c r="H72" s="164">
        <v>47300000</v>
      </c>
      <c r="I72" s="144"/>
      <c r="J72" s="144"/>
      <c r="K72" s="144"/>
      <c r="L72" s="144"/>
    </row>
    <row r="73" spans="1:12" s="11" customFormat="1" ht="12.75" x14ac:dyDescent="0.2">
      <c r="A73" s="18">
        <v>1</v>
      </c>
      <c r="B73" s="18">
        <v>3</v>
      </c>
      <c r="C73" s="18">
        <v>2</v>
      </c>
      <c r="D73" s="19" t="s">
        <v>151</v>
      </c>
      <c r="E73" s="19" t="s">
        <v>65</v>
      </c>
      <c r="F73" s="18"/>
      <c r="G73" s="160" t="s">
        <v>307</v>
      </c>
      <c r="H73" s="164">
        <v>7400000</v>
      </c>
      <c r="I73" s="144"/>
      <c r="J73" s="144"/>
      <c r="K73" s="144"/>
      <c r="L73" s="144"/>
    </row>
    <row r="74" spans="1:12" s="11" customFormat="1" ht="12.75" x14ac:dyDescent="0.2">
      <c r="A74" s="93">
        <v>1</v>
      </c>
      <c r="B74" s="93">
        <v>3</v>
      </c>
      <c r="C74" s="93">
        <v>3</v>
      </c>
      <c r="D74" s="96"/>
      <c r="E74" s="96"/>
      <c r="F74" s="96"/>
      <c r="G74" s="158" t="s">
        <v>118</v>
      </c>
      <c r="H74" s="165">
        <v>1431057000</v>
      </c>
      <c r="I74" s="144"/>
      <c r="J74" s="144"/>
      <c r="K74" s="144"/>
      <c r="L74" s="144"/>
    </row>
    <row r="75" spans="1:12" s="11" customFormat="1" ht="12.75" x14ac:dyDescent="0.2">
      <c r="A75" s="53">
        <v>1</v>
      </c>
      <c r="B75" s="53">
        <v>3</v>
      </c>
      <c r="C75" s="53">
        <v>3</v>
      </c>
      <c r="D75" s="54" t="s">
        <v>63</v>
      </c>
      <c r="E75" s="19"/>
      <c r="F75" s="19"/>
      <c r="G75" s="159" t="s">
        <v>119</v>
      </c>
      <c r="H75" s="168">
        <v>20160000</v>
      </c>
      <c r="I75" s="144"/>
      <c r="J75" s="144"/>
      <c r="K75" s="144"/>
      <c r="L75" s="144"/>
    </row>
    <row r="76" spans="1:12" s="11" customFormat="1" ht="12.75" x14ac:dyDescent="0.2">
      <c r="A76" s="18">
        <v>1</v>
      </c>
      <c r="B76" s="18">
        <v>3</v>
      </c>
      <c r="C76" s="18">
        <v>3</v>
      </c>
      <c r="D76" s="19" t="s">
        <v>63</v>
      </c>
      <c r="E76" s="19" t="s">
        <v>63</v>
      </c>
      <c r="F76" s="18"/>
      <c r="G76" s="160" t="s">
        <v>120</v>
      </c>
      <c r="H76" s="164">
        <v>12560000</v>
      </c>
      <c r="I76" s="144"/>
      <c r="J76" s="144"/>
      <c r="K76" s="144"/>
      <c r="L76" s="144"/>
    </row>
    <row r="77" spans="1:12" s="11" customFormat="1" ht="12.75" x14ac:dyDescent="0.2">
      <c r="A77" s="18">
        <v>1</v>
      </c>
      <c r="B77" s="18">
        <v>3</v>
      </c>
      <c r="C77" s="18">
        <v>3</v>
      </c>
      <c r="D77" s="19" t="s">
        <v>63</v>
      </c>
      <c r="E77" s="19" t="s">
        <v>65</v>
      </c>
      <c r="F77" s="18"/>
      <c r="G77" s="160" t="s">
        <v>121</v>
      </c>
      <c r="H77" s="164">
        <v>7600000</v>
      </c>
      <c r="I77" s="144"/>
      <c r="J77" s="144"/>
      <c r="K77" s="144"/>
      <c r="L77" s="144"/>
    </row>
    <row r="78" spans="1:12" s="11" customFormat="1" ht="12.75" x14ac:dyDescent="0.2">
      <c r="A78" s="18">
        <v>1</v>
      </c>
      <c r="B78" s="18">
        <v>3</v>
      </c>
      <c r="C78" s="18">
        <v>3</v>
      </c>
      <c r="D78" s="19" t="s">
        <v>63</v>
      </c>
      <c r="E78" s="19" t="s">
        <v>66</v>
      </c>
      <c r="F78" s="18"/>
      <c r="G78" s="160" t="s">
        <v>122</v>
      </c>
      <c r="H78" s="164">
        <v>0</v>
      </c>
      <c r="I78" s="144"/>
      <c r="J78" s="144"/>
      <c r="K78" s="144"/>
      <c r="L78" s="144"/>
    </row>
    <row r="79" spans="1:12" s="11" customFormat="1" ht="12.75" x14ac:dyDescent="0.2">
      <c r="A79" s="53">
        <v>1</v>
      </c>
      <c r="B79" s="53">
        <v>3</v>
      </c>
      <c r="C79" s="53">
        <v>3</v>
      </c>
      <c r="D79" s="54" t="s">
        <v>65</v>
      </c>
      <c r="E79" s="19"/>
      <c r="F79" s="19"/>
      <c r="G79" s="159" t="s">
        <v>123</v>
      </c>
      <c r="H79" s="168">
        <v>124460000</v>
      </c>
      <c r="I79" s="144"/>
      <c r="J79" s="144"/>
      <c r="K79" s="144"/>
      <c r="L79" s="144"/>
    </row>
    <row r="80" spans="1:12" s="11" customFormat="1" ht="12.75" x14ac:dyDescent="0.2">
      <c r="A80" s="18">
        <v>1</v>
      </c>
      <c r="B80" s="18">
        <v>3</v>
      </c>
      <c r="C80" s="18">
        <v>3</v>
      </c>
      <c r="D80" s="19" t="s">
        <v>65</v>
      </c>
      <c r="E80" s="19" t="s">
        <v>63</v>
      </c>
      <c r="F80" s="18"/>
      <c r="G80" s="160" t="s">
        <v>124</v>
      </c>
      <c r="H80" s="164">
        <v>53900000</v>
      </c>
      <c r="I80" s="144"/>
      <c r="J80" s="144"/>
      <c r="K80" s="144"/>
      <c r="L80" s="144"/>
    </row>
    <row r="81" spans="1:12" s="11" customFormat="1" ht="12.75" x14ac:dyDescent="0.2">
      <c r="A81" s="18">
        <v>1</v>
      </c>
      <c r="B81" s="18">
        <v>3</v>
      </c>
      <c r="C81" s="18">
        <v>3</v>
      </c>
      <c r="D81" s="19" t="s">
        <v>65</v>
      </c>
      <c r="E81" s="19" t="s">
        <v>65</v>
      </c>
      <c r="F81" s="18"/>
      <c r="G81" s="160" t="s">
        <v>125</v>
      </c>
      <c r="H81" s="164">
        <v>70550000</v>
      </c>
      <c r="I81" s="144"/>
      <c r="J81" s="144"/>
      <c r="K81" s="144"/>
      <c r="L81" s="144"/>
    </row>
    <row r="82" spans="1:12" s="11" customFormat="1" ht="12.75" x14ac:dyDescent="0.2">
      <c r="A82" s="18">
        <v>1</v>
      </c>
      <c r="B82" s="18">
        <v>3</v>
      </c>
      <c r="C82" s="18">
        <v>3</v>
      </c>
      <c r="D82" s="19" t="s">
        <v>65</v>
      </c>
      <c r="E82" s="19" t="s">
        <v>67</v>
      </c>
      <c r="F82" s="18"/>
      <c r="G82" s="160" t="s">
        <v>411</v>
      </c>
      <c r="H82" s="164">
        <v>10000</v>
      </c>
      <c r="I82" s="144"/>
      <c r="J82" s="144"/>
      <c r="K82" s="144"/>
      <c r="L82" s="144"/>
    </row>
    <row r="83" spans="1:12" s="11" customFormat="1" ht="12.75" x14ac:dyDescent="0.2">
      <c r="A83" s="18">
        <v>1</v>
      </c>
      <c r="B83" s="18">
        <v>3</v>
      </c>
      <c r="C83" s="18">
        <v>3</v>
      </c>
      <c r="D83" s="19" t="s">
        <v>65</v>
      </c>
      <c r="E83" s="19" t="s">
        <v>68</v>
      </c>
      <c r="F83" s="18"/>
      <c r="G83" s="160" t="s">
        <v>285</v>
      </c>
      <c r="H83" s="164">
        <v>1000</v>
      </c>
      <c r="I83" s="144"/>
      <c r="J83" s="144"/>
      <c r="K83" s="144"/>
      <c r="L83" s="144"/>
    </row>
    <row r="84" spans="1:12" s="11" customFormat="1" ht="12.75" x14ac:dyDescent="0.2">
      <c r="A84" s="53">
        <v>1</v>
      </c>
      <c r="B84" s="53">
        <v>3</v>
      </c>
      <c r="C84" s="53">
        <v>3</v>
      </c>
      <c r="D84" s="54" t="s">
        <v>67</v>
      </c>
      <c r="E84" s="19"/>
      <c r="F84" s="18"/>
      <c r="G84" s="159" t="s">
        <v>126</v>
      </c>
      <c r="H84" s="168">
        <v>10580000</v>
      </c>
      <c r="I84" s="144"/>
      <c r="J84" s="144"/>
      <c r="K84" s="144"/>
      <c r="L84" s="144"/>
    </row>
    <row r="85" spans="1:12" s="11" customFormat="1" ht="12.75" x14ac:dyDescent="0.2">
      <c r="A85" s="53">
        <v>1</v>
      </c>
      <c r="B85" s="53">
        <v>3</v>
      </c>
      <c r="C85" s="53">
        <v>3</v>
      </c>
      <c r="D85" s="54" t="s">
        <v>70</v>
      </c>
      <c r="E85" s="19"/>
      <c r="F85" s="18"/>
      <c r="G85" s="159" t="s">
        <v>127</v>
      </c>
      <c r="H85" s="168">
        <v>14137000</v>
      </c>
      <c r="I85" s="144"/>
      <c r="J85" s="144"/>
      <c r="K85" s="144"/>
      <c r="L85" s="144"/>
    </row>
    <row r="86" spans="1:12" s="11" customFormat="1" ht="12.75" x14ac:dyDescent="0.2">
      <c r="A86" s="18">
        <v>1</v>
      </c>
      <c r="B86" s="18">
        <v>3</v>
      </c>
      <c r="C86" s="18">
        <v>3</v>
      </c>
      <c r="D86" s="19" t="s">
        <v>70</v>
      </c>
      <c r="E86" s="19" t="s">
        <v>65</v>
      </c>
      <c r="F86" s="18"/>
      <c r="G86" s="160" t="s">
        <v>128</v>
      </c>
      <c r="H86" s="164">
        <v>87000</v>
      </c>
      <c r="I86" s="144"/>
      <c r="J86" s="144"/>
      <c r="K86" s="144"/>
      <c r="L86" s="144"/>
    </row>
    <row r="87" spans="1:12" s="11" customFormat="1" ht="12.75" x14ac:dyDescent="0.2">
      <c r="A87" s="18">
        <v>1</v>
      </c>
      <c r="B87" s="18">
        <v>3</v>
      </c>
      <c r="C87" s="18">
        <v>3</v>
      </c>
      <c r="D87" s="19" t="s">
        <v>70</v>
      </c>
      <c r="E87" s="19" t="s">
        <v>66</v>
      </c>
      <c r="F87" s="18"/>
      <c r="G87" s="160" t="s">
        <v>129</v>
      </c>
      <c r="H87" s="164">
        <v>0</v>
      </c>
      <c r="I87" s="144"/>
      <c r="J87" s="144"/>
      <c r="K87" s="144"/>
      <c r="L87" s="144"/>
    </row>
    <row r="88" spans="1:12" s="11" customFormat="1" ht="12.75" x14ac:dyDescent="0.2">
      <c r="A88" s="18">
        <v>1</v>
      </c>
      <c r="B88" s="18">
        <v>3</v>
      </c>
      <c r="C88" s="18">
        <v>3</v>
      </c>
      <c r="D88" s="19" t="s">
        <v>70</v>
      </c>
      <c r="E88" s="19" t="s">
        <v>68</v>
      </c>
      <c r="F88" s="18"/>
      <c r="G88" s="160" t="s">
        <v>130</v>
      </c>
      <c r="H88" s="164">
        <v>14050000</v>
      </c>
      <c r="I88" s="144"/>
      <c r="J88" s="144"/>
      <c r="K88" s="144"/>
      <c r="L88" s="144"/>
    </row>
    <row r="89" spans="1:12" s="11" customFormat="1" ht="12.75" x14ac:dyDescent="0.2">
      <c r="A89" s="53">
        <v>1</v>
      </c>
      <c r="B89" s="53">
        <v>3</v>
      </c>
      <c r="C89" s="53">
        <v>3</v>
      </c>
      <c r="D89" s="54" t="s">
        <v>71</v>
      </c>
      <c r="E89" s="19"/>
      <c r="F89" s="18"/>
      <c r="G89" s="159" t="s">
        <v>131</v>
      </c>
      <c r="H89" s="168">
        <v>102415000</v>
      </c>
      <c r="I89" s="144"/>
      <c r="J89" s="144"/>
      <c r="K89" s="144"/>
      <c r="L89" s="144"/>
    </row>
    <row r="90" spans="1:12" s="11" customFormat="1" ht="12.75" x14ac:dyDescent="0.2">
      <c r="A90" s="18">
        <v>1</v>
      </c>
      <c r="B90" s="18">
        <v>3</v>
      </c>
      <c r="C90" s="18">
        <v>3</v>
      </c>
      <c r="D90" s="19" t="s">
        <v>71</v>
      </c>
      <c r="E90" s="19" t="s">
        <v>63</v>
      </c>
      <c r="F90" s="18"/>
      <c r="G90" s="160" t="s">
        <v>132</v>
      </c>
      <c r="H90" s="164">
        <v>30960000</v>
      </c>
      <c r="I90" s="144"/>
      <c r="J90" s="144"/>
      <c r="K90" s="144"/>
      <c r="L90" s="144"/>
    </row>
    <row r="91" spans="1:12" s="11" customFormat="1" ht="12.75" x14ac:dyDescent="0.2">
      <c r="A91" s="18">
        <v>1</v>
      </c>
      <c r="B91" s="18">
        <v>3</v>
      </c>
      <c r="C91" s="18">
        <v>3</v>
      </c>
      <c r="D91" s="19" t="s">
        <v>71</v>
      </c>
      <c r="E91" s="19" t="s">
        <v>65</v>
      </c>
      <c r="F91" s="18"/>
      <c r="G91" s="160" t="s">
        <v>133</v>
      </c>
      <c r="H91" s="164">
        <v>69560000</v>
      </c>
      <c r="I91" s="144"/>
      <c r="J91" s="144"/>
      <c r="K91" s="144"/>
      <c r="L91" s="144"/>
    </row>
    <row r="92" spans="1:12" s="11" customFormat="1" ht="12.75" x14ac:dyDescent="0.2">
      <c r="A92" s="18">
        <v>1</v>
      </c>
      <c r="B92" s="18">
        <v>3</v>
      </c>
      <c r="C92" s="18">
        <v>3</v>
      </c>
      <c r="D92" s="19" t="s">
        <v>71</v>
      </c>
      <c r="E92" s="19" t="s">
        <v>66</v>
      </c>
      <c r="F92" s="18"/>
      <c r="G92" s="160" t="s">
        <v>412</v>
      </c>
      <c r="H92" s="164">
        <v>1895000</v>
      </c>
      <c r="I92" s="144"/>
      <c r="J92" s="144"/>
      <c r="K92" s="144"/>
      <c r="L92" s="144"/>
    </row>
    <row r="93" spans="1:12" s="11" customFormat="1" ht="12.75" x14ac:dyDescent="0.2">
      <c r="A93" s="18">
        <v>1</v>
      </c>
      <c r="B93" s="18">
        <v>3</v>
      </c>
      <c r="C93" s="18">
        <v>3</v>
      </c>
      <c r="D93" s="19" t="s">
        <v>71</v>
      </c>
      <c r="E93" s="19" t="s">
        <v>68</v>
      </c>
      <c r="F93" s="18"/>
      <c r="G93" s="160" t="s">
        <v>135</v>
      </c>
      <c r="H93" s="164">
        <v>0</v>
      </c>
      <c r="I93" s="144"/>
      <c r="J93" s="144"/>
      <c r="K93" s="144"/>
      <c r="L93" s="144"/>
    </row>
    <row r="94" spans="1:12" s="11" customFormat="1" ht="12.75" x14ac:dyDescent="0.2">
      <c r="A94" s="18">
        <v>1</v>
      </c>
      <c r="B94" s="18">
        <v>3</v>
      </c>
      <c r="C94" s="18">
        <v>3</v>
      </c>
      <c r="D94" s="19" t="s">
        <v>71</v>
      </c>
      <c r="E94" s="19" t="s">
        <v>69</v>
      </c>
      <c r="F94" s="18"/>
      <c r="G94" s="160" t="s">
        <v>134</v>
      </c>
      <c r="H94" s="164">
        <v>0</v>
      </c>
      <c r="I94" s="144"/>
      <c r="J94" s="144"/>
      <c r="K94" s="144"/>
      <c r="L94" s="144"/>
    </row>
    <row r="95" spans="1:12" s="11" customFormat="1" ht="12.75" x14ac:dyDescent="0.2">
      <c r="A95" s="53">
        <v>1</v>
      </c>
      <c r="B95" s="53">
        <v>3</v>
      </c>
      <c r="C95" s="53">
        <v>3</v>
      </c>
      <c r="D95" s="54" t="s">
        <v>79</v>
      </c>
      <c r="E95" s="19"/>
      <c r="F95" s="18"/>
      <c r="G95" s="159" t="s">
        <v>136</v>
      </c>
      <c r="H95" s="168">
        <v>21469000</v>
      </c>
      <c r="I95" s="144"/>
      <c r="J95" s="144"/>
      <c r="K95" s="144"/>
      <c r="L95" s="144"/>
    </row>
    <row r="96" spans="1:12" s="11" customFormat="1" ht="12.75" x14ac:dyDescent="0.2">
      <c r="A96" s="18">
        <v>1</v>
      </c>
      <c r="B96" s="18">
        <v>3</v>
      </c>
      <c r="C96" s="18">
        <v>3</v>
      </c>
      <c r="D96" s="19" t="s">
        <v>79</v>
      </c>
      <c r="E96" s="19" t="s">
        <v>63</v>
      </c>
      <c r="F96" s="18"/>
      <c r="G96" s="160" t="s">
        <v>136</v>
      </c>
      <c r="H96" s="164">
        <v>21340000</v>
      </c>
      <c r="I96" s="144"/>
      <c r="J96" s="144"/>
      <c r="K96" s="144"/>
      <c r="L96" s="144"/>
    </row>
    <row r="97" spans="1:12" s="11" customFormat="1" ht="12.75" x14ac:dyDescent="0.2">
      <c r="A97" s="18">
        <v>1</v>
      </c>
      <c r="B97" s="18">
        <v>3</v>
      </c>
      <c r="C97" s="18">
        <v>3</v>
      </c>
      <c r="D97" s="19" t="s">
        <v>79</v>
      </c>
      <c r="E97" s="19" t="s">
        <v>65</v>
      </c>
      <c r="F97" s="18"/>
      <c r="G97" s="160" t="s">
        <v>282</v>
      </c>
      <c r="H97" s="164">
        <v>129000</v>
      </c>
      <c r="I97" s="144"/>
      <c r="J97" s="144"/>
      <c r="K97" s="144"/>
      <c r="L97" s="144"/>
    </row>
    <row r="98" spans="1:12" s="11" customFormat="1" ht="12.75" x14ac:dyDescent="0.2">
      <c r="A98" s="53">
        <v>1</v>
      </c>
      <c r="B98" s="53">
        <v>3</v>
      </c>
      <c r="C98" s="53">
        <v>3</v>
      </c>
      <c r="D98" s="54" t="s">
        <v>80</v>
      </c>
      <c r="E98" s="19"/>
      <c r="F98" s="18"/>
      <c r="G98" s="159" t="s">
        <v>137</v>
      </c>
      <c r="H98" s="168">
        <v>265000000</v>
      </c>
      <c r="I98" s="144"/>
      <c r="J98" s="144"/>
      <c r="K98" s="144"/>
      <c r="L98" s="144"/>
    </row>
    <row r="99" spans="1:12" s="11" customFormat="1" ht="12.75" x14ac:dyDescent="0.2">
      <c r="A99" s="18">
        <v>1</v>
      </c>
      <c r="B99" s="18">
        <v>3</v>
      </c>
      <c r="C99" s="18">
        <v>3</v>
      </c>
      <c r="D99" s="19" t="s">
        <v>80</v>
      </c>
      <c r="E99" s="19" t="s">
        <v>65</v>
      </c>
      <c r="F99" s="18"/>
      <c r="G99" s="160" t="s">
        <v>138</v>
      </c>
      <c r="H99" s="164">
        <v>0</v>
      </c>
      <c r="I99" s="144"/>
      <c r="J99" s="144"/>
      <c r="K99" s="144"/>
      <c r="L99" s="144"/>
    </row>
    <row r="100" spans="1:12" s="11" customFormat="1" ht="12.75" x14ac:dyDescent="0.2">
      <c r="A100" s="18">
        <v>1</v>
      </c>
      <c r="B100" s="18">
        <v>3</v>
      </c>
      <c r="C100" s="18">
        <v>3</v>
      </c>
      <c r="D100" s="19" t="s">
        <v>80</v>
      </c>
      <c r="E100" s="19" t="s">
        <v>70</v>
      </c>
      <c r="F100" s="18"/>
      <c r="G100" s="160" t="s">
        <v>324</v>
      </c>
      <c r="H100" s="164">
        <v>265000000</v>
      </c>
      <c r="I100" s="144"/>
      <c r="J100" s="144"/>
      <c r="K100" s="144"/>
      <c r="L100" s="144"/>
    </row>
    <row r="101" spans="1:12" s="11" customFormat="1" ht="12.75" x14ac:dyDescent="0.2">
      <c r="A101" s="53">
        <v>1</v>
      </c>
      <c r="B101" s="53">
        <v>3</v>
      </c>
      <c r="C101" s="53">
        <v>3</v>
      </c>
      <c r="D101" s="54" t="s">
        <v>108</v>
      </c>
      <c r="E101" s="19"/>
      <c r="F101" s="18"/>
      <c r="G101" s="159" t="s">
        <v>139</v>
      </c>
      <c r="H101" s="168">
        <v>0</v>
      </c>
      <c r="I101" s="144"/>
      <c r="J101" s="144"/>
      <c r="K101" s="144"/>
      <c r="L101" s="144"/>
    </row>
    <row r="102" spans="1:12" s="11" customFormat="1" ht="12.75" x14ac:dyDescent="0.2">
      <c r="A102" s="18">
        <v>1</v>
      </c>
      <c r="B102" s="18">
        <v>3</v>
      </c>
      <c r="C102" s="18">
        <v>3</v>
      </c>
      <c r="D102" s="19" t="s">
        <v>108</v>
      </c>
      <c r="E102" s="19" t="s">
        <v>63</v>
      </c>
      <c r="F102" s="18"/>
      <c r="G102" s="160" t="s">
        <v>140</v>
      </c>
      <c r="H102" s="164">
        <v>0</v>
      </c>
      <c r="I102" s="144"/>
      <c r="J102" s="144"/>
      <c r="K102" s="144"/>
      <c r="L102" s="144"/>
    </row>
    <row r="103" spans="1:12" s="11" customFormat="1" ht="12.75" x14ac:dyDescent="0.2">
      <c r="A103" s="53">
        <v>1</v>
      </c>
      <c r="B103" s="53">
        <v>3</v>
      </c>
      <c r="C103" s="53">
        <v>3</v>
      </c>
      <c r="D103" s="54" t="s">
        <v>110</v>
      </c>
      <c r="E103" s="19"/>
      <c r="F103" s="18"/>
      <c r="G103" s="159" t="s">
        <v>141</v>
      </c>
      <c r="H103" s="168">
        <v>872835000</v>
      </c>
      <c r="I103" s="144"/>
      <c r="J103" s="144"/>
      <c r="K103" s="144"/>
      <c r="L103" s="144"/>
    </row>
    <row r="104" spans="1:12" s="11" customFormat="1" ht="12.75" x14ac:dyDescent="0.2">
      <c r="A104" s="18">
        <v>1</v>
      </c>
      <c r="B104" s="18">
        <v>3</v>
      </c>
      <c r="C104" s="18">
        <v>3</v>
      </c>
      <c r="D104" s="19" t="s">
        <v>110</v>
      </c>
      <c r="E104" s="19" t="s">
        <v>63</v>
      </c>
      <c r="F104" s="18"/>
      <c r="G104" s="160" t="s">
        <v>142</v>
      </c>
      <c r="H104" s="164">
        <v>855000000</v>
      </c>
      <c r="I104" s="144"/>
      <c r="J104" s="144"/>
      <c r="K104" s="144"/>
      <c r="L104" s="144"/>
    </row>
    <row r="105" spans="1:12" s="11" customFormat="1" ht="12.75" x14ac:dyDescent="0.2">
      <c r="A105" s="18">
        <v>1</v>
      </c>
      <c r="B105" s="18">
        <v>3</v>
      </c>
      <c r="C105" s="18">
        <v>3</v>
      </c>
      <c r="D105" s="19" t="s">
        <v>110</v>
      </c>
      <c r="E105" s="19" t="s">
        <v>67</v>
      </c>
      <c r="F105" s="18"/>
      <c r="G105" s="160" t="s">
        <v>286</v>
      </c>
      <c r="H105" s="164">
        <v>0</v>
      </c>
      <c r="I105" s="144"/>
      <c r="J105" s="144"/>
      <c r="K105" s="144"/>
      <c r="L105" s="144"/>
    </row>
    <row r="106" spans="1:12" s="11" customFormat="1" ht="12.75" x14ac:dyDescent="0.2">
      <c r="A106" s="18">
        <v>1</v>
      </c>
      <c r="B106" s="18">
        <v>3</v>
      </c>
      <c r="C106" s="18">
        <v>3</v>
      </c>
      <c r="D106" s="19" t="s">
        <v>110</v>
      </c>
      <c r="E106" s="19" t="s">
        <v>68</v>
      </c>
      <c r="F106" s="18"/>
      <c r="G106" s="160" t="s">
        <v>143</v>
      </c>
      <c r="H106" s="164">
        <v>310000</v>
      </c>
      <c r="I106" s="144"/>
      <c r="J106" s="144"/>
      <c r="K106" s="144"/>
      <c r="L106" s="144"/>
    </row>
    <row r="107" spans="1:12" s="11" customFormat="1" ht="12.75" x14ac:dyDescent="0.2">
      <c r="A107" s="18">
        <v>1</v>
      </c>
      <c r="B107" s="18">
        <v>3</v>
      </c>
      <c r="C107" s="18">
        <v>3</v>
      </c>
      <c r="D107" s="19" t="s">
        <v>110</v>
      </c>
      <c r="E107" s="19" t="s">
        <v>69</v>
      </c>
      <c r="F107" s="18"/>
      <c r="G107" s="160" t="s">
        <v>436</v>
      </c>
      <c r="H107" s="164">
        <v>525000</v>
      </c>
      <c r="I107" s="144"/>
      <c r="J107" s="144"/>
      <c r="K107" s="144"/>
      <c r="L107" s="144"/>
    </row>
    <row r="108" spans="1:12" s="11" customFormat="1" ht="12.75" x14ac:dyDescent="0.2">
      <c r="A108" s="18">
        <v>1</v>
      </c>
      <c r="B108" s="18">
        <v>3</v>
      </c>
      <c r="C108" s="18">
        <v>3</v>
      </c>
      <c r="D108" s="19" t="s">
        <v>110</v>
      </c>
      <c r="E108" s="19" t="s">
        <v>71</v>
      </c>
      <c r="F108" s="18"/>
      <c r="G108" s="160" t="s">
        <v>413</v>
      </c>
      <c r="H108" s="164">
        <v>450000</v>
      </c>
      <c r="I108" s="144"/>
      <c r="J108" s="144"/>
      <c r="K108" s="144"/>
      <c r="L108" s="144"/>
    </row>
    <row r="109" spans="1:12" s="11" customFormat="1" ht="12.75" x14ac:dyDescent="0.2">
      <c r="A109" s="18">
        <v>1</v>
      </c>
      <c r="B109" s="18">
        <v>3</v>
      </c>
      <c r="C109" s="18">
        <v>3</v>
      </c>
      <c r="D109" s="19" t="s">
        <v>110</v>
      </c>
      <c r="E109" s="19" t="s">
        <v>110</v>
      </c>
      <c r="F109" s="18"/>
      <c r="G109" s="160" t="s">
        <v>414</v>
      </c>
      <c r="H109" s="164">
        <v>150000</v>
      </c>
      <c r="I109" s="144"/>
      <c r="J109" s="144"/>
      <c r="K109" s="144"/>
      <c r="L109" s="144"/>
    </row>
    <row r="110" spans="1:12" s="11" customFormat="1" ht="12.75" x14ac:dyDescent="0.2">
      <c r="A110" s="18">
        <v>1</v>
      </c>
      <c r="B110" s="18">
        <v>3</v>
      </c>
      <c r="C110" s="18">
        <v>3</v>
      </c>
      <c r="D110" s="19" t="s">
        <v>110</v>
      </c>
      <c r="E110" s="19" t="s">
        <v>112</v>
      </c>
      <c r="F110" s="18"/>
      <c r="G110" s="160" t="s">
        <v>444</v>
      </c>
      <c r="H110" s="164">
        <v>14000000</v>
      </c>
      <c r="I110" s="144"/>
      <c r="J110" s="144"/>
      <c r="K110" s="144"/>
      <c r="L110" s="144"/>
    </row>
    <row r="111" spans="1:12" s="11" customFormat="1" ht="12.75" x14ac:dyDescent="0.2">
      <c r="A111" s="18">
        <v>1</v>
      </c>
      <c r="B111" s="18">
        <v>3</v>
      </c>
      <c r="C111" s="18">
        <v>3</v>
      </c>
      <c r="D111" s="19" t="s">
        <v>110</v>
      </c>
      <c r="E111" s="19" t="s">
        <v>114</v>
      </c>
      <c r="F111" s="18"/>
      <c r="G111" s="160" t="s">
        <v>538</v>
      </c>
      <c r="H111" s="164">
        <v>1500000</v>
      </c>
      <c r="I111" s="144"/>
      <c r="J111" s="144"/>
      <c r="K111" s="144"/>
      <c r="L111" s="144"/>
    </row>
    <row r="112" spans="1:12" s="11" customFormat="1" ht="12.75" x14ac:dyDescent="0.2">
      <c r="A112" s="18">
        <v>1</v>
      </c>
      <c r="B112" s="18">
        <v>3</v>
      </c>
      <c r="C112" s="18">
        <v>3</v>
      </c>
      <c r="D112" s="19" t="s">
        <v>110</v>
      </c>
      <c r="E112" s="19" t="s">
        <v>203</v>
      </c>
      <c r="F112" s="18"/>
      <c r="G112" s="160" t="s">
        <v>415</v>
      </c>
      <c r="H112" s="164">
        <v>0</v>
      </c>
      <c r="I112" s="144"/>
      <c r="J112" s="144"/>
      <c r="K112" s="144"/>
      <c r="L112" s="144"/>
    </row>
    <row r="113" spans="1:12" s="11" customFormat="1" ht="12.75" x14ac:dyDescent="0.2">
      <c r="A113" s="18">
        <v>1</v>
      </c>
      <c r="B113" s="18">
        <v>3</v>
      </c>
      <c r="C113" s="18">
        <v>3</v>
      </c>
      <c r="D113" s="19" t="s">
        <v>110</v>
      </c>
      <c r="E113" s="19" t="s">
        <v>94</v>
      </c>
      <c r="F113" s="18"/>
      <c r="G113" s="160" t="s">
        <v>437</v>
      </c>
      <c r="H113" s="164">
        <v>0</v>
      </c>
      <c r="I113" s="144"/>
      <c r="J113" s="144"/>
      <c r="K113" s="144"/>
      <c r="L113" s="144"/>
    </row>
    <row r="114" spans="1:12" s="11" customFormat="1" ht="12.75" x14ac:dyDescent="0.2">
      <c r="A114" s="18">
        <v>1</v>
      </c>
      <c r="B114" s="18">
        <v>3</v>
      </c>
      <c r="C114" s="18">
        <v>3</v>
      </c>
      <c r="D114" s="19" t="s">
        <v>110</v>
      </c>
      <c r="E114" s="19" t="s">
        <v>151</v>
      </c>
      <c r="F114" s="18"/>
      <c r="G114" s="160" t="s">
        <v>416</v>
      </c>
      <c r="H114" s="164">
        <v>900000</v>
      </c>
      <c r="I114" s="144"/>
      <c r="J114" s="144"/>
      <c r="K114" s="144"/>
      <c r="L114" s="144"/>
    </row>
    <row r="115" spans="1:12" s="11" customFormat="1" ht="12.75" x14ac:dyDescent="0.2">
      <c r="A115" s="94"/>
      <c r="B115" s="94"/>
      <c r="C115" s="94"/>
      <c r="D115" s="96"/>
      <c r="E115" s="96"/>
      <c r="F115" s="94"/>
      <c r="G115" s="167" t="s">
        <v>144</v>
      </c>
      <c r="H115" s="165">
        <v>13307683000</v>
      </c>
      <c r="I115" s="144"/>
      <c r="J115" s="144"/>
      <c r="K115" s="144"/>
      <c r="L115" s="144"/>
    </row>
    <row r="116" spans="1:12" s="11" customFormat="1" ht="12.75" x14ac:dyDescent="0.2">
      <c r="A116" s="93">
        <v>2</v>
      </c>
      <c r="B116" s="93"/>
      <c r="C116" s="93"/>
      <c r="D116" s="96"/>
      <c r="E116" s="96"/>
      <c r="F116" s="94"/>
      <c r="G116" s="158" t="s">
        <v>16</v>
      </c>
      <c r="H116" s="165">
        <v>84188000</v>
      </c>
      <c r="I116" s="144"/>
      <c r="J116" s="144"/>
      <c r="K116" s="144"/>
      <c r="L116" s="144"/>
    </row>
    <row r="117" spans="1:12" s="11" customFormat="1" ht="12.75" x14ac:dyDescent="0.2">
      <c r="A117" s="93">
        <v>2</v>
      </c>
      <c r="B117" s="93">
        <v>1</v>
      </c>
      <c r="C117" s="93"/>
      <c r="D117" s="96"/>
      <c r="E117" s="96"/>
      <c r="F117" s="94"/>
      <c r="G117" s="158" t="s">
        <v>298</v>
      </c>
      <c r="H117" s="165">
        <v>0</v>
      </c>
      <c r="I117" s="144"/>
      <c r="J117" s="144"/>
      <c r="K117" s="144"/>
      <c r="L117" s="144"/>
    </row>
    <row r="118" spans="1:12" s="11" customFormat="1" ht="12.75" x14ac:dyDescent="0.2">
      <c r="A118" s="93">
        <v>2</v>
      </c>
      <c r="B118" s="93">
        <v>2</v>
      </c>
      <c r="C118" s="93"/>
      <c r="D118" s="96"/>
      <c r="E118" s="96"/>
      <c r="F118" s="94"/>
      <c r="G118" s="158" t="s">
        <v>287</v>
      </c>
      <c r="H118" s="165">
        <v>80000</v>
      </c>
      <c r="I118" s="144"/>
      <c r="J118" s="144"/>
      <c r="K118" s="144"/>
      <c r="L118" s="144"/>
    </row>
    <row r="119" spans="1:12" s="11" customFormat="1" ht="12.75" x14ac:dyDescent="0.2">
      <c r="A119" s="53">
        <v>2</v>
      </c>
      <c r="B119" s="53">
        <v>2</v>
      </c>
      <c r="C119" s="53">
        <v>1</v>
      </c>
      <c r="D119" s="19"/>
      <c r="E119" s="19"/>
      <c r="F119" s="18"/>
      <c r="G119" s="159" t="s">
        <v>145</v>
      </c>
      <c r="H119" s="168">
        <v>80000</v>
      </c>
      <c r="I119" s="144"/>
      <c r="J119" s="144"/>
      <c r="K119" s="144"/>
      <c r="L119" s="144"/>
    </row>
    <row r="120" spans="1:12" s="11" customFormat="1" ht="12.75" x14ac:dyDescent="0.2">
      <c r="A120" s="18">
        <v>2</v>
      </c>
      <c r="B120" s="18">
        <v>2</v>
      </c>
      <c r="C120" s="18">
        <v>1</v>
      </c>
      <c r="D120" s="19" t="s">
        <v>63</v>
      </c>
      <c r="E120" s="19"/>
      <c r="F120" s="18"/>
      <c r="G120" s="160" t="s">
        <v>288</v>
      </c>
      <c r="H120" s="164">
        <v>30000</v>
      </c>
      <c r="I120" s="144"/>
      <c r="J120" s="144"/>
      <c r="K120" s="144"/>
      <c r="L120" s="144"/>
    </row>
    <row r="121" spans="1:12" s="11" customFormat="1" ht="12.75" x14ac:dyDescent="0.2">
      <c r="A121" s="18">
        <v>2</v>
      </c>
      <c r="B121" s="18">
        <v>2</v>
      </c>
      <c r="C121" s="18">
        <v>1</v>
      </c>
      <c r="D121" s="19" t="s">
        <v>66</v>
      </c>
      <c r="E121" s="19"/>
      <c r="F121" s="18"/>
      <c r="G121" s="160" t="s">
        <v>289</v>
      </c>
      <c r="H121" s="164">
        <v>50000</v>
      </c>
      <c r="I121" s="144"/>
      <c r="J121" s="144"/>
      <c r="K121" s="144"/>
      <c r="L121" s="144"/>
    </row>
    <row r="122" spans="1:12" s="11" customFormat="1" ht="12.75" x14ac:dyDescent="0.2">
      <c r="A122" s="53">
        <v>2</v>
      </c>
      <c r="B122" s="53">
        <v>2</v>
      </c>
      <c r="C122" s="53">
        <v>2</v>
      </c>
      <c r="D122" s="19"/>
      <c r="E122" s="19"/>
      <c r="F122" s="18"/>
      <c r="G122" s="159" t="s">
        <v>146</v>
      </c>
      <c r="H122" s="168">
        <v>0</v>
      </c>
      <c r="I122" s="144"/>
      <c r="J122" s="144"/>
      <c r="K122" s="144"/>
      <c r="L122" s="144"/>
    </row>
    <row r="123" spans="1:12" s="11" customFormat="1" ht="12.75" x14ac:dyDescent="0.2">
      <c r="A123" s="18">
        <v>2</v>
      </c>
      <c r="B123" s="18">
        <v>2</v>
      </c>
      <c r="C123" s="18">
        <v>2</v>
      </c>
      <c r="D123" s="19" t="s">
        <v>63</v>
      </c>
      <c r="E123" s="19"/>
      <c r="F123" s="18"/>
      <c r="G123" s="160" t="s">
        <v>291</v>
      </c>
      <c r="H123" s="164">
        <v>0</v>
      </c>
      <c r="I123" s="144"/>
      <c r="J123" s="144"/>
      <c r="K123" s="144"/>
      <c r="L123" s="144"/>
    </row>
    <row r="124" spans="1:12" s="11" customFormat="1" ht="12.75" x14ac:dyDescent="0.2">
      <c r="A124" s="18">
        <v>2</v>
      </c>
      <c r="B124" s="18">
        <v>2</v>
      </c>
      <c r="C124" s="18">
        <v>2</v>
      </c>
      <c r="D124" s="19" t="s">
        <v>65</v>
      </c>
      <c r="E124" s="19"/>
      <c r="F124" s="18"/>
      <c r="G124" s="160" t="s">
        <v>290</v>
      </c>
      <c r="H124" s="164">
        <v>0</v>
      </c>
      <c r="I124" s="144"/>
      <c r="J124" s="144"/>
      <c r="K124" s="144"/>
      <c r="L124" s="144"/>
    </row>
    <row r="125" spans="1:12" s="11" customFormat="1" ht="12.75" x14ac:dyDescent="0.2">
      <c r="A125" s="53">
        <v>2</v>
      </c>
      <c r="B125" s="53">
        <v>2</v>
      </c>
      <c r="C125" s="53">
        <v>4</v>
      </c>
      <c r="D125" s="19"/>
      <c r="E125" s="19"/>
      <c r="F125" s="18"/>
      <c r="G125" s="159" t="s">
        <v>292</v>
      </c>
      <c r="H125" s="168">
        <v>0</v>
      </c>
      <c r="I125" s="144"/>
      <c r="J125" s="144"/>
      <c r="K125" s="144"/>
      <c r="L125" s="144"/>
    </row>
    <row r="126" spans="1:12" s="11" customFormat="1" ht="12.75" x14ac:dyDescent="0.2">
      <c r="A126" s="18">
        <v>2</v>
      </c>
      <c r="B126" s="18">
        <v>2</v>
      </c>
      <c r="C126" s="18">
        <v>4</v>
      </c>
      <c r="D126" s="19" t="s">
        <v>66</v>
      </c>
      <c r="E126" s="19"/>
      <c r="F126" s="18"/>
      <c r="G126" s="160" t="s">
        <v>332</v>
      </c>
      <c r="H126" s="164">
        <v>0</v>
      </c>
      <c r="I126" s="144"/>
      <c r="J126" s="144"/>
      <c r="K126" s="144"/>
      <c r="L126" s="144"/>
    </row>
    <row r="127" spans="1:12" s="11" customFormat="1" ht="12.75" x14ac:dyDescent="0.2">
      <c r="H127" s="164"/>
      <c r="I127" s="144"/>
      <c r="J127" s="144"/>
      <c r="K127" s="144"/>
      <c r="L127" s="144"/>
    </row>
    <row r="128" spans="1:12" s="11" customFormat="1" ht="12.75" x14ac:dyDescent="0.2">
      <c r="A128" s="93">
        <v>2</v>
      </c>
      <c r="B128" s="93">
        <v>3</v>
      </c>
      <c r="C128" s="93"/>
      <c r="D128" s="96"/>
      <c r="E128" s="96"/>
      <c r="F128" s="94"/>
      <c r="G128" s="161" t="s">
        <v>295</v>
      </c>
      <c r="H128" s="165">
        <v>8000</v>
      </c>
      <c r="I128" s="144"/>
      <c r="J128" s="144"/>
      <c r="K128" s="144"/>
      <c r="L128" s="144"/>
    </row>
    <row r="129" spans="1:12" s="11" customFormat="1" ht="12.75" x14ac:dyDescent="0.2">
      <c r="A129" s="53">
        <v>2</v>
      </c>
      <c r="B129" s="53">
        <v>3</v>
      </c>
      <c r="C129" s="53">
        <v>2</v>
      </c>
      <c r="D129" s="19"/>
      <c r="E129" s="19"/>
      <c r="F129" s="18"/>
      <c r="G129" s="159" t="s">
        <v>293</v>
      </c>
      <c r="H129" s="164">
        <v>8000</v>
      </c>
      <c r="I129" s="144"/>
      <c r="J129" s="144"/>
      <c r="K129" s="144"/>
      <c r="L129" s="144"/>
    </row>
    <row r="130" spans="1:12" s="11" customFormat="1" ht="12.75" x14ac:dyDescent="0.2">
      <c r="A130" s="18">
        <v>2</v>
      </c>
      <c r="B130" s="18">
        <v>3</v>
      </c>
      <c r="C130" s="18">
        <v>2</v>
      </c>
      <c r="D130" s="19" t="s">
        <v>108</v>
      </c>
      <c r="E130" s="19"/>
      <c r="F130" s="18"/>
      <c r="G130" s="160" t="s">
        <v>294</v>
      </c>
      <c r="H130" s="164">
        <v>8000</v>
      </c>
      <c r="I130" s="144"/>
      <c r="J130" s="144"/>
      <c r="K130" s="144"/>
      <c r="L130" s="144"/>
    </row>
    <row r="131" spans="1:12" s="11" customFormat="1" ht="12.75" x14ac:dyDescent="0.2">
      <c r="A131" s="93">
        <v>2</v>
      </c>
      <c r="B131" s="93">
        <v>6</v>
      </c>
      <c r="C131" s="93"/>
      <c r="D131" s="96"/>
      <c r="E131" s="96"/>
      <c r="F131" s="94"/>
      <c r="G131" s="161" t="s">
        <v>360</v>
      </c>
      <c r="H131" s="165">
        <v>84100000</v>
      </c>
      <c r="I131" s="144"/>
      <c r="J131" s="144"/>
      <c r="K131" s="144"/>
      <c r="L131" s="144"/>
    </row>
    <row r="132" spans="1:12" s="11" customFormat="1" ht="12.75" x14ac:dyDescent="0.2">
      <c r="A132" s="18">
        <v>2</v>
      </c>
      <c r="B132" s="18">
        <v>6</v>
      </c>
      <c r="C132" s="18">
        <v>1</v>
      </c>
      <c r="D132" s="19" t="s">
        <v>63</v>
      </c>
      <c r="E132" s="19"/>
      <c r="F132" s="18"/>
      <c r="G132" s="160" t="s">
        <v>483</v>
      </c>
      <c r="H132" s="164">
        <v>4100000</v>
      </c>
      <c r="I132" s="144"/>
      <c r="J132" s="144"/>
      <c r="K132" s="144"/>
      <c r="L132" s="144"/>
    </row>
    <row r="133" spans="1:12" s="11" customFormat="1" ht="12.75" x14ac:dyDescent="0.2">
      <c r="A133" s="18">
        <v>2</v>
      </c>
      <c r="B133" s="18">
        <v>6</v>
      </c>
      <c r="C133" s="18">
        <v>1</v>
      </c>
      <c r="D133" s="19" t="s">
        <v>65</v>
      </c>
      <c r="E133" s="19"/>
      <c r="F133" s="18"/>
      <c r="G133" s="160" t="s">
        <v>541</v>
      </c>
      <c r="H133" s="164">
        <v>80000000</v>
      </c>
      <c r="I133" s="144"/>
      <c r="J133" s="144"/>
      <c r="K133" s="144"/>
      <c r="L133" s="144"/>
    </row>
    <row r="134" spans="1:12" s="11" customFormat="1" ht="12.75" x14ac:dyDescent="0.2">
      <c r="A134" s="93">
        <v>2</v>
      </c>
      <c r="B134" s="93">
        <v>4</v>
      </c>
      <c r="C134" s="94"/>
      <c r="D134" s="96"/>
      <c r="E134" s="96"/>
      <c r="F134" s="94"/>
      <c r="G134" s="161" t="s">
        <v>147</v>
      </c>
      <c r="H134" s="165">
        <v>0</v>
      </c>
      <c r="I134" s="144"/>
      <c r="J134" s="144"/>
      <c r="K134" s="144"/>
      <c r="L134" s="144"/>
    </row>
    <row r="135" spans="1:12" s="11" customFormat="1" ht="12.75" x14ac:dyDescent="0.2">
      <c r="A135" s="93">
        <v>2</v>
      </c>
      <c r="B135" s="93">
        <v>5</v>
      </c>
      <c r="C135" s="93"/>
      <c r="D135" s="96"/>
      <c r="E135" s="96"/>
      <c r="F135" s="94"/>
      <c r="G135" s="161" t="s">
        <v>148</v>
      </c>
      <c r="H135" s="165">
        <v>0</v>
      </c>
      <c r="I135" s="144"/>
      <c r="J135" s="144"/>
      <c r="K135" s="144"/>
      <c r="L135" s="144"/>
    </row>
    <row r="136" spans="1:12" s="11" customFormat="1" ht="12.75" x14ac:dyDescent="0.2">
      <c r="A136" s="53">
        <v>2</v>
      </c>
      <c r="B136" s="53">
        <v>5</v>
      </c>
      <c r="C136" s="53">
        <v>1</v>
      </c>
      <c r="D136" s="19"/>
      <c r="E136" s="19"/>
      <c r="F136" s="18"/>
      <c r="G136" s="159" t="s">
        <v>149</v>
      </c>
      <c r="H136" s="164">
        <v>0</v>
      </c>
      <c r="I136" s="144"/>
      <c r="J136" s="144"/>
      <c r="K136" s="144"/>
      <c r="L136" s="144"/>
    </row>
    <row r="137" spans="1:12" s="11" customFormat="1" ht="12.75" x14ac:dyDescent="0.2">
      <c r="A137" s="53">
        <v>2</v>
      </c>
      <c r="B137" s="53">
        <v>5</v>
      </c>
      <c r="C137" s="53">
        <v>1</v>
      </c>
      <c r="D137" s="54" t="s">
        <v>204</v>
      </c>
      <c r="E137" s="54"/>
      <c r="F137" s="53"/>
      <c r="G137" s="159" t="s">
        <v>296</v>
      </c>
      <c r="H137" s="164">
        <v>0</v>
      </c>
      <c r="I137" s="144"/>
      <c r="J137" s="144"/>
      <c r="K137" s="144"/>
      <c r="L137" s="144"/>
    </row>
    <row r="138" spans="1:12" s="11" customFormat="1" ht="12.75" x14ac:dyDescent="0.2">
      <c r="A138" s="18">
        <v>2</v>
      </c>
      <c r="B138" s="18">
        <v>5</v>
      </c>
      <c r="C138" s="18">
        <v>1</v>
      </c>
      <c r="D138" s="19" t="s">
        <v>204</v>
      </c>
      <c r="E138" s="19"/>
      <c r="F138" s="18"/>
      <c r="G138" s="160"/>
      <c r="H138" s="164">
        <v>0</v>
      </c>
      <c r="I138" s="144"/>
      <c r="J138" s="144"/>
      <c r="K138" s="144"/>
      <c r="L138" s="144"/>
    </row>
    <row r="139" spans="1:12" s="11" customFormat="1" ht="12.75" x14ac:dyDescent="0.2">
      <c r="A139" s="53">
        <v>2</v>
      </c>
      <c r="B139" s="53">
        <v>5</v>
      </c>
      <c r="C139" s="53">
        <v>1</v>
      </c>
      <c r="D139" s="54" t="s">
        <v>325</v>
      </c>
      <c r="E139" s="54"/>
      <c r="F139" s="53"/>
      <c r="G139" s="159" t="s">
        <v>326</v>
      </c>
      <c r="H139" s="164">
        <v>0</v>
      </c>
      <c r="I139" s="144"/>
      <c r="J139" s="144"/>
      <c r="K139" s="144"/>
      <c r="L139" s="144"/>
    </row>
    <row r="140" spans="1:12" s="11" customFormat="1" ht="12.75" x14ac:dyDescent="0.2">
      <c r="A140" s="18">
        <v>2</v>
      </c>
      <c r="B140" s="18">
        <v>5</v>
      </c>
      <c r="C140" s="18">
        <v>1</v>
      </c>
      <c r="D140" s="19" t="s">
        <v>325</v>
      </c>
      <c r="E140" s="19"/>
      <c r="F140" s="18"/>
      <c r="G140" s="160"/>
      <c r="H140" s="164">
        <v>0</v>
      </c>
      <c r="I140" s="144"/>
      <c r="J140" s="144"/>
      <c r="K140" s="144"/>
      <c r="L140" s="144"/>
    </row>
    <row r="141" spans="1:12" s="11" customFormat="1" ht="12.75" x14ac:dyDescent="0.2">
      <c r="A141" s="53">
        <v>2</v>
      </c>
      <c r="B141" s="53">
        <v>5</v>
      </c>
      <c r="C141" s="53">
        <v>1</v>
      </c>
      <c r="D141" s="54" t="s">
        <v>333</v>
      </c>
      <c r="E141" s="54"/>
      <c r="F141" s="53"/>
      <c r="G141" s="159" t="s">
        <v>334</v>
      </c>
      <c r="H141" s="164">
        <v>0</v>
      </c>
      <c r="I141" s="144"/>
      <c r="J141" s="144"/>
      <c r="K141" s="144"/>
      <c r="L141" s="144"/>
    </row>
    <row r="142" spans="1:12" s="11" customFormat="1" ht="12.75" x14ac:dyDescent="0.2">
      <c r="A142" s="18">
        <v>2</v>
      </c>
      <c r="B142" s="18">
        <v>5</v>
      </c>
      <c r="C142" s="18">
        <v>1</v>
      </c>
      <c r="D142" s="19" t="s">
        <v>333</v>
      </c>
      <c r="E142" s="19"/>
      <c r="F142" s="18"/>
      <c r="G142" s="160"/>
      <c r="H142" s="164">
        <v>0</v>
      </c>
      <c r="I142" s="144"/>
      <c r="J142" s="144"/>
      <c r="K142" s="144"/>
      <c r="L142" s="144"/>
    </row>
    <row r="143" spans="1:12" s="11" customFormat="1" ht="12.75" x14ac:dyDescent="0.2">
      <c r="A143" s="53">
        <v>2</v>
      </c>
      <c r="B143" s="53">
        <v>5</v>
      </c>
      <c r="C143" s="53">
        <v>1</v>
      </c>
      <c r="D143" s="54" t="s">
        <v>335</v>
      </c>
      <c r="E143" s="54"/>
      <c r="F143" s="53"/>
      <c r="G143" s="159" t="s">
        <v>336</v>
      </c>
      <c r="H143" s="164">
        <v>0</v>
      </c>
      <c r="I143" s="144"/>
      <c r="J143" s="144"/>
      <c r="K143" s="144"/>
      <c r="L143" s="144"/>
    </row>
    <row r="144" spans="1:12" s="11" customFormat="1" ht="12.75" x14ac:dyDescent="0.2">
      <c r="A144" s="18">
        <v>2</v>
      </c>
      <c r="B144" s="18">
        <v>5</v>
      </c>
      <c r="C144" s="18">
        <v>1</v>
      </c>
      <c r="D144" s="19" t="s">
        <v>335</v>
      </c>
      <c r="E144" s="19"/>
      <c r="F144" s="18"/>
      <c r="G144" s="160"/>
      <c r="H144" s="164">
        <v>0</v>
      </c>
      <c r="I144" s="144"/>
      <c r="J144" s="144"/>
      <c r="K144" s="144"/>
      <c r="L144" s="144"/>
    </row>
    <row r="145" spans="1:12" s="29" customFormat="1" ht="12.75" x14ac:dyDescent="0.2">
      <c r="A145" s="53">
        <v>2</v>
      </c>
      <c r="B145" s="53">
        <v>5</v>
      </c>
      <c r="C145" s="53">
        <v>2</v>
      </c>
      <c r="D145" s="54"/>
      <c r="E145" s="54"/>
      <c r="F145" s="53"/>
      <c r="G145" s="159" t="s">
        <v>152</v>
      </c>
      <c r="H145" s="164">
        <v>0</v>
      </c>
      <c r="I145" s="178"/>
      <c r="J145" s="178"/>
      <c r="K145" s="178"/>
      <c r="L145" s="178"/>
    </row>
    <row r="146" spans="1:12" s="11" customFormat="1" ht="12.75" x14ac:dyDescent="0.2">
      <c r="A146" s="18">
        <v>2</v>
      </c>
      <c r="B146" s="18">
        <v>5</v>
      </c>
      <c r="C146" s="18">
        <v>2</v>
      </c>
      <c r="D146" s="19"/>
      <c r="E146" s="19"/>
      <c r="F146" s="18"/>
      <c r="G146" s="160"/>
      <c r="H146" s="164">
        <v>0</v>
      </c>
      <c r="I146" s="144"/>
      <c r="J146" s="144"/>
      <c r="K146" s="144"/>
      <c r="L146" s="144"/>
    </row>
    <row r="147" spans="1:12" s="11" customFormat="1" ht="12.75" x14ac:dyDescent="0.2">
      <c r="A147" s="94"/>
      <c r="B147" s="94"/>
      <c r="C147" s="94"/>
      <c r="D147" s="96"/>
      <c r="E147" s="96"/>
      <c r="F147" s="94"/>
      <c r="G147" s="167" t="s">
        <v>297</v>
      </c>
      <c r="H147" s="165">
        <v>13391871000</v>
      </c>
      <c r="I147" s="144"/>
      <c r="J147" s="144"/>
      <c r="K147" s="144"/>
      <c r="L147" s="144"/>
    </row>
    <row r="148" spans="1:12" s="11" customFormat="1" ht="12.75" x14ac:dyDescent="0.2">
      <c r="A148" s="93">
        <v>7</v>
      </c>
      <c r="B148" s="93"/>
      <c r="C148" s="93"/>
      <c r="D148" s="96"/>
      <c r="E148" s="96"/>
      <c r="F148" s="94"/>
      <c r="G148" s="158" t="s">
        <v>23</v>
      </c>
      <c r="H148" s="165">
        <v>1180000000</v>
      </c>
      <c r="I148" s="144"/>
      <c r="J148" s="144"/>
      <c r="K148" s="144"/>
      <c r="L148" s="144"/>
    </row>
    <row r="149" spans="1:12" s="11" customFormat="1" ht="12.75" x14ac:dyDescent="0.2">
      <c r="A149" s="93">
        <v>7</v>
      </c>
      <c r="B149" s="93">
        <v>1</v>
      </c>
      <c r="C149" s="93"/>
      <c r="D149" s="96"/>
      <c r="E149" s="96"/>
      <c r="F149" s="94"/>
      <c r="G149" s="158" t="s">
        <v>153</v>
      </c>
      <c r="H149" s="165">
        <v>500000000</v>
      </c>
      <c r="I149" s="144"/>
      <c r="J149" s="144"/>
      <c r="K149" s="144"/>
      <c r="L149" s="144"/>
    </row>
    <row r="150" spans="1:12" s="11" customFormat="1" ht="12.75" x14ac:dyDescent="0.2">
      <c r="A150" s="53">
        <v>7</v>
      </c>
      <c r="B150" s="53">
        <v>1</v>
      </c>
      <c r="C150" s="53">
        <v>1</v>
      </c>
      <c r="D150" s="19"/>
      <c r="E150" s="19"/>
      <c r="F150" s="18"/>
      <c r="G150" s="159" t="s">
        <v>155</v>
      </c>
      <c r="H150" s="164">
        <v>0</v>
      </c>
      <c r="I150" s="144"/>
      <c r="J150" s="144"/>
      <c r="K150" s="144"/>
      <c r="L150" s="144"/>
    </row>
    <row r="151" spans="1:12" s="11" customFormat="1" ht="12.75" x14ac:dyDescent="0.2">
      <c r="A151" s="18">
        <v>7</v>
      </c>
      <c r="B151" s="18">
        <v>1</v>
      </c>
      <c r="C151" s="18">
        <v>1</v>
      </c>
      <c r="D151" s="19" t="s">
        <v>66</v>
      </c>
      <c r="E151" s="19"/>
      <c r="F151" s="18"/>
      <c r="G151" s="160" t="s">
        <v>157</v>
      </c>
      <c r="H151" s="164">
        <v>0</v>
      </c>
      <c r="I151" s="144"/>
      <c r="J151" s="144"/>
      <c r="K151" s="144"/>
      <c r="L151" s="144"/>
    </row>
    <row r="152" spans="1:12" s="11" customFormat="1" ht="12.75" x14ac:dyDescent="0.2">
      <c r="A152" s="18"/>
      <c r="B152" s="18"/>
      <c r="C152" s="18"/>
      <c r="D152" s="19"/>
      <c r="E152" s="19"/>
      <c r="F152" s="18"/>
      <c r="G152" s="160"/>
      <c r="H152" s="164"/>
      <c r="I152" s="144"/>
      <c r="J152" s="144"/>
      <c r="K152" s="144"/>
      <c r="L152" s="144"/>
    </row>
    <row r="153" spans="1:12" s="11" customFormat="1" ht="12.75" x14ac:dyDescent="0.2">
      <c r="A153" s="53">
        <v>7</v>
      </c>
      <c r="B153" s="53">
        <v>1</v>
      </c>
      <c r="C153" s="53">
        <v>2</v>
      </c>
      <c r="D153" s="19"/>
      <c r="E153" s="19"/>
      <c r="F153" s="18"/>
      <c r="G153" s="159" t="s">
        <v>154</v>
      </c>
      <c r="H153" s="168">
        <v>500000000</v>
      </c>
      <c r="I153" s="144"/>
      <c r="J153" s="144"/>
      <c r="K153" s="144"/>
      <c r="L153" s="144"/>
    </row>
    <row r="154" spans="1:12" s="11" customFormat="1" ht="12.75" x14ac:dyDescent="0.2">
      <c r="A154" s="18">
        <v>7</v>
      </c>
      <c r="B154" s="18">
        <v>1</v>
      </c>
      <c r="C154" s="18">
        <v>2</v>
      </c>
      <c r="D154" s="19" t="s">
        <v>65</v>
      </c>
      <c r="E154" s="19"/>
      <c r="F154" s="18"/>
      <c r="G154" s="160" t="s">
        <v>156</v>
      </c>
      <c r="H154" s="164"/>
      <c r="I154" s="144"/>
      <c r="J154" s="144"/>
      <c r="K154" s="144"/>
      <c r="L154" s="144"/>
    </row>
    <row r="155" spans="1:12" s="11" customFormat="1" ht="12.75" x14ac:dyDescent="0.2">
      <c r="A155" s="18">
        <v>7</v>
      </c>
      <c r="B155" s="18">
        <v>1</v>
      </c>
      <c r="C155" s="18">
        <v>2</v>
      </c>
      <c r="D155" s="19" t="s">
        <v>66</v>
      </c>
      <c r="E155" s="19"/>
      <c r="F155" s="18"/>
      <c r="G155" s="160" t="s">
        <v>157</v>
      </c>
      <c r="H155" s="164">
        <v>500000000</v>
      </c>
      <c r="I155" s="144"/>
      <c r="J155" s="144"/>
      <c r="K155" s="144"/>
      <c r="L155" s="144"/>
    </row>
    <row r="156" spans="1:12" s="11" customFormat="1" ht="12.75" x14ac:dyDescent="0.2">
      <c r="A156" s="93">
        <v>7</v>
      </c>
      <c r="B156" s="93">
        <v>2</v>
      </c>
      <c r="C156" s="93"/>
      <c r="D156" s="95"/>
      <c r="E156" s="95"/>
      <c r="F156" s="94"/>
      <c r="G156" s="158" t="s">
        <v>158</v>
      </c>
      <c r="H156" s="165">
        <v>0</v>
      </c>
      <c r="I156" s="144"/>
      <c r="J156" s="144"/>
      <c r="K156" s="144"/>
      <c r="L156" s="144"/>
    </row>
    <row r="157" spans="1:12" s="11" customFormat="1" ht="12.75" x14ac:dyDescent="0.2">
      <c r="A157" s="93">
        <v>7</v>
      </c>
      <c r="B157" s="93">
        <v>3</v>
      </c>
      <c r="C157" s="93"/>
      <c r="D157" s="95"/>
      <c r="E157" s="95"/>
      <c r="F157" s="94"/>
      <c r="G157" s="158" t="s">
        <v>159</v>
      </c>
      <c r="H157" s="165">
        <v>0</v>
      </c>
      <c r="I157" s="144"/>
      <c r="J157" s="144"/>
      <c r="K157" s="144"/>
      <c r="L157" s="144"/>
    </row>
    <row r="158" spans="1:12" s="11" customFormat="1" ht="12.75" x14ac:dyDescent="0.2">
      <c r="A158" s="93">
        <v>7</v>
      </c>
      <c r="B158" s="93">
        <v>4</v>
      </c>
      <c r="C158" s="93"/>
      <c r="D158" s="95"/>
      <c r="E158" s="95"/>
      <c r="F158" s="94"/>
      <c r="G158" s="158" t="s">
        <v>160</v>
      </c>
      <c r="H158" s="165">
        <v>550000000</v>
      </c>
      <c r="I158" s="144"/>
      <c r="J158" s="144"/>
      <c r="K158" s="144"/>
      <c r="L158" s="144"/>
    </row>
    <row r="159" spans="1:12" s="11" customFormat="1" ht="12.75" x14ac:dyDescent="0.2">
      <c r="A159" s="97">
        <v>7</v>
      </c>
      <c r="B159" s="97">
        <v>5</v>
      </c>
      <c r="C159" s="97"/>
      <c r="D159" s="98"/>
      <c r="E159" s="98"/>
      <c r="F159" s="99"/>
      <c r="G159" s="162" t="s">
        <v>161</v>
      </c>
      <c r="H159" s="165">
        <v>130000000</v>
      </c>
      <c r="I159" s="144"/>
      <c r="J159" s="144"/>
      <c r="K159" s="144"/>
      <c r="L159" s="144"/>
    </row>
    <row r="160" spans="1:12" s="11" customFormat="1" ht="12.75" x14ac:dyDescent="0.2">
      <c r="A160" s="100"/>
      <c r="B160" s="101"/>
      <c r="C160" s="101"/>
      <c r="D160" s="102"/>
      <c r="E160" s="102"/>
      <c r="F160" s="101"/>
      <c r="G160" s="166" t="s">
        <v>31</v>
      </c>
      <c r="H160" s="165">
        <v>14571871000</v>
      </c>
      <c r="I160" s="144"/>
      <c r="J160" s="144"/>
      <c r="K160" s="144"/>
      <c r="L160" s="144"/>
    </row>
    <row r="161" spans="8:12" s="11" customFormat="1" ht="12.75" x14ac:dyDescent="0.2">
      <c r="H161" s="36"/>
      <c r="I161" s="144"/>
      <c r="J161" s="144"/>
      <c r="K161" s="144"/>
      <c r="L161" s="144"/>
    </row>
    <row r="162" spans="8:12" s="11" customFormat="1" ht="12.75" x14ac:dyDescent="0.2">
      <c r="H162" s="36"/>
      <c r="I162" s="144"/>
      <c r="J162" s="144"/>
      <c r="K162" s="144"/>
      <c r="L162" s="144"/>
    </row>
    <row r="163" spans="8:12" s="11" customFormat="1" ht="12.75" x14ac:dyDescent="0.2">
      <c r="H163" s="36"/>
      <c r="I163" s="144"/>
      <c r="J163" s="144"/>
      <c r="K163" s="144"/>
      <c r="L163" s="144"/>
    </row>
    <row r="164" spans="8:12" s="11" customFormat="1" ht="12.75" x14ac:dyDescent="0.2">
      <c r="H164" s="36"/>
      <c r="I164" s="144"/>
      <c r="J164" s="144"/>
      <c r="K164" s="144"/>
      <c r="L164" s="144"/>
    </row>
    <row r="165" spans="8:12" s="11" customFormat="1" ht="12.75" x14ac:dyDescent="0.2">
      <c r="H165" s="36"/>
      <c r="I165" s="144"/>
      <c r="J165" s="144"/>
      <c r="K165" s="144"/>
      <c r="L165" s="144"/>
    </row>
    <row r="166" spans="8:12" s="11" customFormat="1" ht="12.75" x14ac:dyDescent="0.2">
      <c r="H166" s="36"/>
      <c r="I166" s="144"/>
      <c r="J166" s="144"/>
      <c r="K166" s="144"/>
      <c r="L166" s="144"/>
    </row>
    <row r="167" spans="8:12" s="11" customFormat="1" ht="12.75" x14ac:dyDescent="0.2">
      <c r="H167" s="36"/>
      <c r="I167" s="144"/>
      <c r="J167" s="144"/>
      <c r="K167" s="144"/>
      <c r="L167" s="144"/>
    </row>
    <row r="168" spans="8:12" s="11" customFormat="1" ht="12.75" x14ac:dyDescent="0.2">
      <c r="H168" s="36"/>
      <c r="I168" s="144"/>
      <c r="J168" s="144"/>
      <c r="K168" s="144"/>
      <c r="L168" s="144"/>
    </row>
    <row r="169" spans="8:12" s="11" customFormat="1" ht="12.75" x14ac:dyDescent="0.2">
      <c r="H169" s="36"/>
      <c r="I169" s="144"/>
      <c r="J169" s="144"/>
      <c r="K169" s="144"/>
      <c r="L169" s="144"/>
    </row>
    <row r="170" spans="8:12" s="11" customFormat="1" ht="12.75" x14ac:dyDescent="0.2">
      <c r="H170" s="36"/>
      <c r="I170" s="144"/>
      <c r="J170" s="144"/>
      <c r="K170" s="144"/>
      <c r="L170" s="144"/>
    </row>
    <row r="171" spans="8:12" s="11" customFormat="1" ht="12.75" x14ac:dyDescent="0.2">
      <c r="H171" s="36"/>
      <c r="I171" s="144"/>
      <c r="J171" s="144"/>
      <c r="K171" s="144"/>
      <c r="L171" s="144"/>
    </row>
    <row r="172" spans="8:12" s="11" customFormat="1" ht="12.75" x14ac:dyDescent="0.2">
      <c r="H172" s="36"/>
      <c r="I172" s="144"/>
      <c r="J172" s="144"/>
      <c r="K172" s="144"/>
      <c r="L172" s="144"/>
    </row>
    <row r="173" spans="8:12" s="11" customFormat="1" ht="12.75" x14ac:dyDescent="0.2">
      <c r="H173" s="36"/>
      <c r="I173" s="144"/>
      <c r="J173" s="144"/>
      <c r="K173" s="144"/>
      <c r="L173" s="144"/>
    </row>
    <row r="174" spans="8:12" s="11" customFormat="1" ht="12.75" x14ac:dyDescent="0.2">
      <c r="H174" s="36"/>
      <c r="I174" s="144"/>
      <c r="J174" s="144"/>
      <c r="K174" s="144"/>
      <c r="L174" s="144"/>
    </row>
    <row r="175" spans="8:12" s="11" customFormat="1" ht="12.75" x14ac:dyDescent="0.2">
      <c r="H175" s="36"/>
      <c r="I175" s="144"/>
      <c r="J175" s="144"/>
      <c r="K175" s="144"/>
      <c r="L175" s="144"/>
    </row>
    <row r="176" spans="8:12" s="11" customFormat="1" ht="12.75" x14ac:dyDescent="0.2">
      <c r="H176" s="36"/>
      <c r="I176" s="144"/>
      <c r="J176" s="144"/>
      <c r="K176" s="144"/>
      <c r="L176" s="144"/>
    </row>
    <row r="177" spans="8:12" s="11" customFormat="1" ht="12.75" x14ac:dyDescent="0.2">
      <c r="H177" s="36"/>
      <c r="I177" s="144"/>
      <c r="J177" s="144"/>
      <c r="K177" s="144"/>
      <c r="L177" s="144"/>
    </row>
    <row r="178" spans="8:12" s="11" customFormat="1" ht="12.75" x14ac:dyDescent="0.2">
      <c r="H178" s="36"/>
      <c r="I178" s="144"/>
      <c r="J178" s="144"/>
      <c r="K178" s="144"/>
      <c r="L178" s="144"/>
    </row>
    <row r="179" spans="8:12" s="11" customFormat="1" ht="12.75" x14ac:dyDescent="0.2">
      <c r="H179" s="36"/>
      <c r="I179" s="144"/>
      <c r="J179" s="144"/>
      <c r="K179" s="144"/>
      <c r="L179" s="144"/>
    </row>
    <row r="180" spans="8:12" s="11" customFormat="1" ht="12.75" x14ac:dyDescent="0.2">
      <c r="H180" s="36"/>
      <c r="I180" s="144"/>
      <c r="J180" s="144"/>
      <c r="K180" s="144"/>
      <c r="L180" s="144"/>
    </row>
    <row r="181" spans="8:12" s="11" customFormat="1" ht="12.75" x14ac:dyDescent="0.2">
      <c r="H181" s="36"/>
      <c r="I181" s="144"/>
      <c r="J181" s="144"/>
      <c r="K181" s="144"/>
      <c r="L181" s="144"/>
    </row>
    <row r="182" spans="8:12" s="11" customFormat="1" ht="12.75" x14ac:dyDescent="0.2">
      <c r="H182" s="36"/>
      <c r="I182" s="144"/>
      <c r="J182" s="144"/>
      <c r="K182" s="144"/>
      <c r="L182" s="144"/>
    </row>
    <row r="183" spans="8:12" s="11" customFormat="1" ht="12.75" x14ac:dyDescent="0.2">
      <c r="H183" s="36"/>
      <c r="I183" s="144"/>
      <c r="J183" s="144"/>
      <c r="K183" s="144"/>
      <c r="L183" s="144"/>
    </row>
    <row r="184" spans="8:12" s="11" customFormat="1" ht="12.75" x14ac:dyDescent="0.2">
      <c r="H184" s="36"/>
      <c r="I184" s="144"/>
      <c r="J184" s="144"/>
      <c r="K184" s="144"/>
      <c r="L184" s="144"/>
    </row>
    <row r="185" spans="8:12" s="11" customFormat="1" ht="12.75" x14ac:dyDescent="0.2">
      <c r="H185" s="36"/>
      <c r="I185" s="144"/>
      <c r="J185" s="144"/>
      <c r="K185" s="144"/>
      <c r="L185" s="144"/>
    </row>
    <row r="186" spans="8:12" s="11" customFormat="1" ht="12.75" x14ac:dyDescent="0.2">
      <c r="H186" s="36"/>
      <c r="I186" s="144"/>
      <c r="J186" s="144"/>
      <c r="K186" s="144"/>
      <c r="L186" s="144"/>
    </row>
    <row r="187" spans="8:12" s="11" customFormat="1" ht="12.75" x14ac:dyDescent="0.2">
      <c r="H187" s="36"/>
      <c r="I187" s="144"/>
      <c r="J187" s="144"/>
      <c r="K187" s="144"/>
      <c r="L187" s="144"/>
    </row>
    <row r="188" spans="8:12" s="11" customFormat="1" ht="12.75" x14ac:dyDescent="0.2">
      <c r="H188" s="36"/>
      <c r="I188" s="144"/>
      <c r="J188" s="144"/>
      <c r="K188" s="144"/>
      <c r="L188" s="144"/>
    </row>
    <row r="189" spans="8:12" s="11" customFormat="1" ht="12.75" x14ac:dyDescent="0.2">
      <c r="H189" s="36"/>
      <c r="I189" s="144"/>
      <c r="J189" s="144"/>
      <c r="K189" s="144"/>
      <c r="L189" s="144"/>
    </row>
    <row r="190" spans="8:12" s="11" customFormat="1" ht="12.75" x14ac:dyDescent="0.2">
      <c r="H190" s="36"/>
      <c r="I190" s="144"/>
      <c r="J190" s="144"/>
      <c r="K190" s="144"/>
      <c r="L190" s="144"/>
    </row>
    <row r="191" spans="8:12" s="11" customFormat="1" ht="12.75" x14ac:dyDescent="0.2">
      <c r="H191" s="36"/>
      <c r="I191" s="144"/>
      <c r="J191" s="144"/>
      <c r="K191" s="144"/>
      <c r="L191" s="144"/>
    </row>
    <row r="192" spans="8:12" s="11" customFormat="1" ht="12.75" x14ac:dyDescent="0.2">
      <c r="H192" s="36"/>
      <c r="I192" s="144"/>
      <c r="J192" s="144"/>
      <c r="K192" s="144"/>
      <c r="L192" s="144"/>
    </row>
    <row r="193" spans="8:12" s="11" customFormat="1" ht="12.75" x14ac:dyDescent="0.2">
      <c r="H193" s="36"/>
      <c r="I193" s="144"/>
      <c r="J193" s="144"/>
      <c r="K193" s="144"/>
      <c r="L193" s="144"/>
    </row>
    <row r="194" spans="8:12" s="11" customFormat="1" ht="12.75" x14ac:dyDescent="0.2">
      <c r="H194" s="36"/>
      <c r="I194" s="144"/>
      <c r="J194" s="144"/>
      <c r="K194" s="144"/>
      <c r="L194" s="144"/>
    </row>
    <row r="195" spans="8:12" s="11" customFormat="1" ht="12.75" x14ac:dyDescent="0.2">
      <c r="H195" s="36"/>
      <c r="I195" s="144"/>
      <c r="J195" s="144"/>
      <c r="K195" s="144"/>
      <c r="L195" s="144"/>
    </row>
    <row r="196" spans="8:12" s="11" customFormat="1" ht="12.75" x14ac:dyDescent="0.2">
      <c r="H196" s="36"/>
      <c r="I196" s="144"/>
      <c r="J196" s="144"/>
      <c r="K196" s="144"/>
      <c r="L196" s="144"/>
    </row>
    <row r="197" spans="8:12" s="11" customFormat="1" ht="12.75" x14ac:dyDescent="0.2">
      <c r="H197" s="36"/>
      <c r="I197" s="144"/>
      <c r="J197" s="144"/>
      <c r="K197" s="144"/>
      <c r="L197" s="144"/>
    </row>
    <row r="198" spans="8:12" s="11" customFormat="1" ht="12.75" x14ac:dyDescent="0.2">
      <c r="H198" s="36"/>
      <c r="I198" s="144"/>
      <c r="J198" s="144"/>
      <c r="K198" s="144"/>
      <c r="L198" s="144"/>
    </row>
    <row r="199" spans="8:12" s="11" customFormat="1" ht="12.75" x14ac:dyDescent="0.2">
      <c r="H199" s="36"/>
      <c r="I199" s="144"/>
      <c r="J199" s="144"/>
      <c r="K199" s="144"/>
      <c r="L199" s="144"/>
    </row>
    <row r="200" spans="8:12" s="11" customFormat="1" ht="12.75" x14ac:dyDescent="0.2">
      <c r="H200" s="36"/>
      <c r="I200" s="144"/>
      <c r="J200" s="144"/>
      <c r="K200" s="144"/>
      <c r="L200" s="144"/>
    </row>
    <row r="201" spans="8:12" s="11" customFormat="1" ht="12.75" x14ac:dyDescent="0.2">
      <c r="H201" s="36"/>
      <c r="I201" s="144"/>
      <c r="J201" s="144"/>
      <c r="K201" s="144"/>
      <c r="L201" s="144"/>
    </row>
    <row r="202" spans="8:12" s="11" customFormat="1" ht="12.75" x14ac:dyDescent="0.2">
      <c r="H202" s="36"/>
      <c r="I202" s="144"/>
      <c r="J202" s="144"/>
      <c r="K202" s="144"/>
      <c r="L202" s="144"/>
    </row>
    <row r="203" spans="8:12" s="11" customFormat="1" ht="12.75" x14ac:dyDescent="0.2">
      <c r="H203" s="36"/>
      <c r="I203" s="144"/>
      <c r="J203" s="144"/>
      <c r="K203" s="144"/>
      <c r="L203" s="144"/>
    </row>
    <row r="204" spans="8:12" s="11" customFormat="1" ht="12.75" x14ac:dyDescent="0.2">
      <c r="H204" s="36"/>
      <c r="I204" s="144"/>
      <c r="J204" s="144"/>
      <c r="K204" s="144"/>
      <c r="L204" s="144"/>
    </row>
    <row r="205" spans="8:12" s="11" customFormat="1" ht="12.75" x14ac:dyDescent="0.2">
      <c r="H205" s="36"/>
      <c r="I205" s="144"/>
      <c r="J205" s="144"/>
      <c r="K205" s="144"/>
      <c r="L205" s="144"/>
    </row>
    <row r="206" spans="8:12" s="11" customFormat="1" ht="12.75" x14ac:dyDescent="0.2">
      <c r="H206" s="36"/>
      <c r="I206" s="144"/>
      <c r="J206" s="144"/>
      <c r="K206" s="144"/>
      <c r="L206" s="144"/>
    </row>
    <row r="207" spans="8:12" s="11" customFormat="1" ht="12.75" x14ac:dyDescent="0.2">
      <c r="H207" s="36"/>
      <c r="I207" s="144"/>
      <c r="J207" s="144"/>
      <c r="K207" s="144"/>
      <c r="L207" s="144"/>
    </row>
    <row r="208" spans="8:12" s="11" customFormat="1" ht="12.75" x14ac:dyDescent="0.2">
      <c r="H208" s="36"/>
      <c r="I208" s="144"/>
      <c r="J208" s="144"/>
      <c r="K208" s="144"/>
      <c r="L208" s="144"/>
    </row>
    <row r="209" spans="8:12" s="11" customFormat="1" ht="12.75" x14ac:dyDescent="0.2">
      <c r="H209" s="36"/>
      <c r="I209" s="144"/>
      <c r="J209" s="144"/>
      <c r="K209" s="144"/>
      <c r="L209" s="144"/>
    </row>
    <row r="210" spans="8:12" s="11" customFormat="1" ht="12.75" x14ac:dyDescent="0.2">
      <c r="H210" s="36"/>
      <c r="I210" s="144"/>
      <c r="J210" s="144"/>
      <c r="K210" s="144"/>
      <c r="L210" s="144"/>
    </row>
    <row r="211" spans="8:12" s="11" customFormat="1" ht="12.75" x14ac:dyDescent="0.2">
      <c r="H211" s="36"/>
      <c r="I211" s="144"/>
      <c r="J211" s="144"/>
      <c r="K211" s="144"/>
      <c r="L211" s="144"/>
    </row>
    <row r="212" spans="8:12" s="11" customFormat="1" ht="12.75" x14ac:dyDescent="0.2">
      <c r="H212" s="36"/>
      <c r="I212" s="144"/>
      <c r="J212" s="144"/>
      <c r="K212" s="144"/>
      <c r="L212" s="144"/>
    </row>
    <row r="213" spans="8:12" s="11" customFormat="1" ht="12.75" x14ac:dyDescent="0.2">
      <c r="H213" s="36"/>
      <c r="I213" s="144"/>
      <c r="J213" s="144"/>
      <c r="K213" s="144"/>
      <c r="L213" s="144"/>
    </row>
    <row r="214" spans="8:12" s="11" customFormat="1" ht="12.75" x14ac:dyDescent="0.2">
      <c r="H214" s="36"/>
      <c r="I214" s="144"/>
      <c r="J214" s="144"/>
      <c r="K214" s="144"/>
      <c r="L214" s="144"/>
    </row>
    <row r="215" spans="8:12" s="11" customFormat="1" ht="12.75" x14ac:dyDescent="0.2">
      <c r="H215" s="36"/>
      <c r="I215" s="144"/>
      <c r="J215" s="144"/>
      <c r="K215" s="144"/>
      <c r="L215" s="144"/>
    </row>
    <row r="216" spans="8:12" s="11" customFormat="1" ht="12.75" x14ac:dyDescent="0.2">
      <c r="H216" s="36"/>
      <c r="I216" s="144"/>
      <c r="J216" s="144"/>
      <c r="K216" s="144"/>
      <c r="L216" s="144"/>
    </row>
    <row r="217" spans="8:12" s="11" customFormat="1" ht="12.75" x14ac:dyDescent="0.2">
      <c r="H217" s="36"/>
      <c r="I217" s="144"/>
      <c r="J217" s="144"/>
      <c r="K217" s="144"/>
      <c r="L217" s="144"/>
    </row>
    <row r="218" spans="8:12" s="11" customFormat="1" ht="12.75" x14ac:dyDescent="0.2">
      <c r="H218" s="36"/>
      <c r="I218" s="144"/>
      <c r="J218" s="144"/>
      <c r="K218" s="144"/>
      <c r="L218" s="144"/>
    </row>
    <row r="219" spans="8:12" s="11" customFormat="1" ht="12.75" x14ac:dyDescent="0.2">
      <c r="H219" s="36"/>
      <c r="I219" s="144"/>
      <c r="J219" s="144"/>
      <c r="K219" s="144"/>
      <c r="L219" s="144"/>
    </row>
    <row r="220" spans="8:12" s="11" customFormat="1" ht="12.75" x14ac:dyDescent="0.2">
      <c r="H220" s="36"/>
      <c r="I220" s="144"/>
      <c r="J220" s="144"/>
      <c r="K220" s="144"/>
      <c r="L220" s="144"/>
    </row>
    <row r="221" spans="8:12" s="11" customFormat="1" ht="12.75" x14ac:dyDescent="0.2">
      <c r="H221" s="36"/>
      <c r="I221" s="144"/>
      <c r="J221" s="144"/>
      <c r="K221" s="144"/>
      <c r="L221" s="144"/>
    </row>
    <row r="222" spans="8:12" s="11" customFormat="1" ht="12.75" x14ac:dyDescent="0.2">
      <c r="H222" s="36"/>
      <c r="I222" s="144"/>
      <c r="J222" s="144"/>
      <c r="K222" s="144"/>
      <c r="L222" s="144"/>
    </row>
    <row r="223" spans="8:12" s="11" customFormat="1" ht="12.75" x14ac:dyDescent="0.2">
      <c r="H223" s="36"/>
      <c r="I223" s="144"/>
      <c r="J223" s="144"/>
      <c r="K223" s="144"/>
      <c r="L223" s="144"/>
    </row>
    <row r="224" spans="8:12" s="11" customFormat="1" ht="12.75" x14ac:dyDescent="0.2">
      <c r="H224" s="36"/>
      <c r="I224" s="144"/>
      <c r="J224" s="144"/>
      <c r="K224" s="144"/>
      <c r="L224" s="144"/>
    </row>
    <row r="225" spans="8:12" s="11" customFormat="1" ht="12.75" x14ac:dyDescent="0.2">
      <c r="H225" s="36"/>
      <c r="I225" s="144"/>
      <c r="J225" s="144"/>
      <c r="K225" s="144"/>
      <c r="L225" s="144"/>
    </row>
    <row r="226" spans="8:12" s="11" customFormat="1" ht="12.75" x14ac:dyDescent="0.2">
      <c r="H226" s="36"/>
      <c r="I226" s="144"/>
      <c r="J226" s="144"/>
      <c r="K226" s="144"/>
      <c r="L226" s="144"/>
    </row>
    <row r="227" spans="8:12" s="11" customFormat="1" ht="12.75" x14ac:dyDescent="0.2">
      <c r="H227" s="36"/>
      <c r="I227" s="144"/>
      <c r="J227" s="144"/>
      <c r="K227" s="144"/>
      <c r="L227" s="144"/>
    </row>
    <row r="228" spans="8:12" s="11" customFormat="1" ht="12.75" x14ac:dyDescent="0.2">
      <c r="H228" s="36"/>
      <c r="I228" s="144"/>
      <c r="J228" s="144"/>
      <c r="K228" s="144"/>
      <c r="L228" s="144"/>
    </row>
    <row r="229" spans="8:12" s="11" customFormat="1" ht="12.75" x14ac:dyDescent="0.2">
      <c r="H229" s="36"/>
      <c r="I229" s="144"/>
      <c r="J229" s="144"/>
      <c r="K229" s="144"/>
      <c r="L229" s="144"/>
    </row>
    <row r="230" spans="8:12" s="11" customFormat="1" ht="12.75" x14ac:dyDescent="0.2">
      <c r="H230" s="36"/>
      <c r="I230" s="144"/>
      <c r="J230" s="144"/>
      <c r="K230" s="144"/>
      <c r="L230" s="144"/>
    </row>
    <row r="231" spans="8:12" s="11" customFormat="1" ht="12.75" x14ac:dyDescent="0.2">
      <c r="H231" s="36"/>
      <c r="I231" s="144"/>
      <c r="J231" s="144"/>
      <c r="K231" s="144"/>
      <c r="L231" s="144"/>
    </row>
    <row r="232" spans="8:12" s="11" customFormat="1" ht="12.75" x14ac:dyDescent="0.2">
      <c r="H232" s="36"/>
      <c r="I232" s="144"/>
      <c r="J232" s="144"/>
      <c r="K232" s="144"/>
      <c r="L232" s="144"/>
    </row>
    <row r="233" spans="8:12" s="11" customFormat="1" ht="12.75" x14ac:dyDescent="0.2">
      <c r="H233" s="36"/>
      <c r="I233" s="144"/>
      <c r="J233" s="144"/>
      <c r="K233" s="144"/>
      <c r="L233" s="144"/>
    </row>
    <row r="234" spans="8:12" s="11" customFormat="1" ht="12.75" x14ac:dyDescent="0.2">
      <c r="H234" s="36"/>
      <c r="I234" s="144"/>
      <c r="J234" s="144"/>
      <c r="K234" s="144"/>
      <c r="L234" s="144"/>
    </row>
    <row r="235" spans="8:12" s="11" customFormat="1" ht="12.75" x14ac:dyDescent="0.2">
      <c r="H235" s="36"/>
      <c r="I235" s="144"/>
      <c r="J235" s="144"/>
      <c r="K235" s="144"/>
      <c r="L235" s="144"/>
    </row>
    <row r="236" spans="8:12" s="11" customFormat="1" ht="12.75" x14ac:dyDescent="0.2">
      <c r="H236" s="36"/>
      <c r="I236" s="144"/>
      <c r="J236" s="144"/>
      <c r="K236" s="144"/>
      <c r="L236" s="144"/>
    </row>
    <row r="237" spans="8:12" s="11" customFormat="1" ht="12.75" x14ac:dyDescent="0.2">
      <c r="H237" s="36"/>
      <c r="I237" s="144"/>
      <c r="J237" s="144"/>
      <c r="K237" s="144"/>
      <c r="L237" s="144"/>
    </row>
    <row r="238" spans="8:12" s="11" customFormat="1" ht="12.75" x14ac:dyDescent="0.2">
      <c r="H238" s="36"/>
      <c r="I238" s="144"/>
      <c r="J238" s="144"/>
      <c r="K238" s="144"/>
      <c r="L238" s="144"/>
    </row>
    <row r="239" spans="8:12" s="11" customFormat="1" ht="12.75" x14ac:dyDescent="0.2">
      <c r="H239" s="36"/>
      <c r="I239" s="144"/>
      <c r="J239" s="144"/>
      <c r="K239" s="144"/>
      <c r="L239" s="144"/>
    </row>
    <row r="240" spans="8:12" s="11" customFormat="1" ht="12.75" x14ac:dyDescent="0.2">
      <c r="H240" s="36"/>
      <c r="I240" s="144"/>
      <c r="J240" s="144"/>
      <c r="K240" s="144"/>
      <c r="L240" s="144"/>
    </row>
    <row r="241" spans="8:12" s="11" customFormat="1" ht="12.75" x14ac:dyDescent="0.2">
      <c r="H241" s="36"/>
      <c r="I241" s="144"/>
      <c r="J241" s="144"/>
      <c r="K241" s="144"/>
      <c r="L241" s="144"/>
    </row>
    <row r="242" spans="8:12" s="11" customFormat="1" ht="12.75" x14ac:dyDescent="0.2">
      <c r="H242" s="36"/>
      <c r="I242" s="144"/>
      <c r="J242" s="144"/>
      <c r="K242" s="144"/>
      <c r="L242" s="144"/>
    </row>
    <row r="243" spans="8:12" s="11" customFormat="1" ht="12.75" x14ac:dyDescent="0.2">
      <c r="H243" s="36"/>
      <c r="I243" s="144"/>
      <c r="J243" s="144"/>
      <c r="K243" s="144"/>
      <c r="L243" s="144"/>
    </row>
    <row r="244" spans="8:12" s="11" customFormat="1" ht="12.75" x14ac:dyDescent="0.2">
      <c r="H244" s="36"/>
      <c r="I244" s="144"/>
      <c r="J244" s="144"/>
      <c r="K244" s="144"/>
      <c r="L244" s="144"/>
    </row>
    <row r="245" spans="8:12" s="11" customFormat="1" ht="12.75" x14ac:dyDescent="0.2">
      <c r="H245" s="36"/>
      <c r="I245" s="144"/>
      <c r="J245" s="144"/>
      <c r="K245" s="144"/>
      <c r="L245" s="144"/>
    </row>
    <row r="246" spans="8:12" s="11" customFormat="1" ht="12.75" x14ac:dyDescent="0.2">
      <c r="H246" s="36"/>
      <c r="I246" s="144"/>
      <c r="J246" s="144"/>
      <c r="K246" s="144"/>
      <c r="L246" s="144"/>
    </row>
    <row r="247" spans="8:12" s="11" customFormat="1" ht="12.75" x14ac:dyDescent="0.2">
      <c r="H247" s="36"/>
      <c r="I247" s="144"/>
      <c r="J247" s="144"/>
      <c r="K247" s="144"/>
      <c r="L247" s="144"/>
    </row>
    <row r="248" spans="8:12" s="11" customFormat="1" ht="12.75" x14ac:dyDescent="0.2">
      <c r="H248" s="36"/>
      <c r="I248" s="144"/>
      <c r="J248" s="144"/>
      <c r="K248" s="144"/>
      <c r="L248" s="144"/>
    </row>
    <row r="249" spans="8:12" s="11" customFormat="1" ht="12.75" x14ac:dyDescent="0.2">
      <c r="H249" s="36"/>
      <c r="I249" s="144"/>
      <c r="J249" s="144"/>
      <c r="K249" s="144"/>
      <c r="L249" s="144"/>
    </row>
    <row r="250" spans="8:12" s="11" customFormat="1" ht="12.75" x14ac:dyDescent="0.2">
      <c r="H250" s="36"/>
      <c r="I250" s="144"/>
      <c r="J250" s="144"/>
      <c r="K250" s="144"/>
      <c r="L250" s="144"/>
    </row>
    <row r="251" spans="8:12" s="11" customFormat="1" ht="12.75" x14ac:dyDescent="0.2">
      <c r="H251" s="36"/>
      <c r="I251" s="144"/>
      <c r="J251" s="144"/>
      <c r="K251" s="144"/>
      <c r="L251" s="144"/>
    </row>
    <row r="252" spans="8:12" s="11" customFormat="1" ht="12.75" x14ac:dyDescent="0.2">
      <c r="H252" s="36"/>
      <c r="I252" s="144"/>
      <c r="J252" s="144"/>
      <c r="K252" s="144"/>
      <c r="L252" s="144"/>
    </row>
    <row r="253" spans="8:12" s="11" customFormat="1" ht="12.75" x14ac:dyDescent="0.2">
      <c r="H253" s="36"/>
      <c r="I253" s="144"/>
      <c r="J253" s="144"/>
      <c r="K253" s="144"/>
      <c r="L253" s="144"/>
    </row>
    <row r="254" spans="8:12" s="11" customFormat="1" ht="12.75" x14ac:dyDescent="0.2">
      <c r="H254" s="36"/>
      <c r="I254" s="144"/>
      <c r="J254" s="144"/>
      <c r="K254" s="144"/>
      <c r="L254" s="144"/>
    </row>
    <row r="255" spans="8:12" s="11" customFormat="1" ht="12.75" x14ac:dyDescent="0.2">
      <c r="H255" s="36"/>
      <c r="I255" s="144"/>
      <c r="J255" s="144"/>
      <c r="K255" s="144"/>
      <c r="L255" s="144"/>
    </row>
    <row r="256" spans="8:12" s="11" customFormat="1" ht="12.75" x14ac:dyDescent="0.2">
      <c r="H256" s="36"/>
      <c r="I256" s="144"/>
      <c r="J256" s="144"/>
      <c r="K256" s="144"/>
      <c r="L256" s="144"/>
    </row>
    <row r="257" spans="8:12" s="11" customFormat="1" ht="12.75" x14ac:dyDescent="0.2">
      <c r="H257" s="36"/>
      <c r="I257" s="144"/>
      <c r="J257" s="144"/>
      <c r="K257" s="144"/>
      <c r="L257" s="144"/>
    </row>
    <row r="258" spans="8:12" s="11" customFormat="1" ht="12.75" x14ac:dyDescent="0.2">
      <c r="H258" s="36"/>
      <c r="I258" s="144"/>
      <c r="J258" s="144"/>
      <c r="K258" s="144"/>
      <c r="L258" s="144"/>
    </row>
    <row r="259" spans="8:12" s="11" customFormat="1" ht="12.75" x14ac:dyDescent="0.2">
      <c r="H259" s="36"/>
      <c r="I259" s="144"/>
      <c r="J259" s="144"/>
      <c r="K259" s="144"/>
      <c r="L259" s="144"/>
    </row>
    <row r="260" spans="8:12" s="11" customFormat="1" ht="12.75" x14ac:dyDescent="0.2">
      <c r="H260" s="36"/>
      <c r="I260" s="144"/>
      <c r="J260" s="144"/>
      <c r="K260" s="144"/>
      <c r="L260" s="144"/>
    </row>
    <row r="261" spans="8:12" s="11" customFormat="1" ht="12.75" x14ac:dyDescent="0.2">
      <c r="H261" s="36"/>
      <c r="I261" s="144"/>
      <c r="J261" s="144"/>
      <c r="K261" s="144"/>
      <c r="L261" s="144"/>
    </row>
    <row r="262" spans="8:12" s="11" customFormat="1" ht="12.75" x14ac:dyDescent="0.2">
      <c r="H262" s="36"/>
      <c r="I262" s="144"/>
      <c r="J262" s="144"/>
      <c r="K262" s="144"/>
      <c r="L262" s="144"/>
    </row>
    <row r="263" spans="8:12" s="11" customFormat="1" ht="12.75" x14ac:dyDescent="0.2">
      <c r="H263" s="36"/>
      <c r="I263" s="144"/>
      <c r="J263" s="144"/>
      <c r="K263" s="144"/>
      <c r="L263" s="144"/>
    </row>
    <row r="264" spans="8:12" s="11" customFormat="1" ht="12.75" x14ac:dyDescent="0.2">
      <c r="H264" s="36"/>
      <c r="I264" s="144"/>
      <c r="J264" s="144"/>
      <c r="K264" s="144"/>
      <c r="L264" s="144"/>
    </row>
    <row r="265" spans="8:12" s="11" customFormat="1" ht="12.75" x14ac:dyDescent="0.2">
      <c r="H265" s="36"/>
      <c r="I265" s="144"/>
      <c r="J265" s="144"/>
      <c r="K265" s="144"/>
      <c r="L265" s="144"/>
    </row>
    <row r="266" spans="8:12" s="11" customFormat="1" ht="12.75" x14ac:dyDescent="0.2">
      <c r="H266" s="36"/>
      <c r="I266" s="144"/>
      <c r="J266" s="144"/>
      <c r="K266" s="144"/>
      <c r="L266" s="144"/>
    </row>
    <row r="267" spans="8:12" s="11" customFormat="1" ht="12.75" x14ac:dyDescent="0.2">
      <c r="H267" s="36"/>
      <c r="I267" s="144"/>
      <c r="J267" s="144"/>
      <c r="K267" s="144"/>
      <c r="L267" s="144"/>
    </row>
    <row r="268" spans="8:12" s="11" customFormat="1" ht="12.75" x14ac:dyDescent="0.2">
      <c r="H268" s="36"/>
      <c r="I268" s="144"/>
      <c r="J268" s="144"/>
      <c r="K268" s="144"/>
      <c r="L268" s="144"/>
    </row>
    <row r="269" spans="8:12" s="11" customFormat="1" ht="12.75" x14ac:dyDescent="0.2">
      <c r="H269" s="36"/>
      <c r="I269" s="144"/>
      <c r="J269" s="144"/>
      <c r="K269" s="144"/>
      <c r="L269" s="144"/>
    </row>
    <row r="270" spans="8:12" s="11" customFormat="1" ht="12.75" x14ac:dyDescent="0.2">
      <c r="H270" s="36"/>
      <c r="I270" s="144"/>
      <c r="J270" s="144"/>
      <c r="K270" s="144"/>
      <c r="L270" s="144"/>
    </row>
    <row r="271" spans="8:12" s="11" customFormat="1" ht="12.75" x14ac:dyDescent="0.2">
      <c r="H271" s="36"/>
      <c r="I271" s="144"/>
      <c r="J271" s="144"/>
      <c r="K271" s="144"/>
      <c r="L271" s="144"/>
    </row>
    <row r="272" spans="8:12" s="11" customFormat="1" ht="12.75" x14ac:dyDescent="0.2">
      <c r="H272" s="36"/>
      <c r="I272" s="144"/>
      <c r="J272" s="144"/>
      <c r="K272" s="144"/>
      <c r="L272" s="144"/>
    </row>
    <row r="273" spans="1:12" s="11" customFormat="1" ht="12.75" x14ac:dyDescent="0.2">
      <c r="H273" s="36"/>
      <c r="I273" s="144"/>
      <c r="J273" s="144"/>
      <c r="K273" s="144"/>
      <c r="L273" s="144"/>
    </row>
    <row r="274" spans="1:12" s="11" customFormat="1" ht="12.75" x14ac:dyDescent="0.2">
      <c r="H274" s="36"/>
      <c r="I274" s="144"/>
      <c r="J274" s="144"/>
      <c r="K274" s="144"/>
      <c r="L274" s="144"/>
    </row>
    <row r="275" spans="1:12" s="11" customFormat="1" ht="12.75" x14ac:dyDescent="0.2">
      <c r="H275" s="36"/>
      <c r="I275" s="144"/>
      <c r="J275" s="144"/>
      <c r="K275" s="144"/>
      <c r="L275" s="144"/>
    </row>
    <row r="276" spans="1:12" s="11" customFormat="1" ht="12.75" x14ac:dyDescent="0.2">
      <c r="H276" s="36"/>
      <c r="I276" s="144"/>
      <c r="J276" s="144"/>
      <c r="K276" s="144"/>
      <c r="L276" s="144"/>
    </row>
    <row r="277" spans="1:12" s="11" customFormat="1" ht="12.75" x14ac:dyDescent="0.2">
      <c r="H277" s="36"/>
      <c r="I277" s="144"/>
      <c r="J277" s="144"/>
      <c r="K277" s="144"/>
      <c r="L277" s="144"/>
    </row>
    <row r="278" spans="1:12" s="11" customFormat="1" ht="12.75" x14ac:dyDescent="0.2">
      <c r="H278" s="36"/>
      <c r="I278" s="144"/>
      <c r="J278" s="144"/>
      <c r="K278" s="144"/>
      <c r="L278" s="144"/>
    </row>
    <row r="279" spans="1:12" s="11" customFormat="1" ht="12.75" x14ac:dyDescent="0.2">
      <c r="H279" s="36"/>
      <c r="I279" s="144"/>
      <c r="J279" s="144"/>
      <c r="K279" s="144"/>
      <c r="L279" s="144"/>
    </row>
    <row r="280" spans="1:12" s="11" customFormat="1" ht="12.75" x14ac:dyDescent="0.2">
      <c r="H280" s="36"/>
      <c r="I280" s="144"/>
      <c r="J280" s="144"/>
      <c r="K280" s="144"/>
      <c r="L280" s="144"/>
    </row>
    <row r="281" spans="1:12" s="11" customFormat="1" ht="12.75" x14ac:dyDescent="0.2">
      <c r="H281" s="36"/>
      <c r="I281" s="144"/>
      <c r="J281" s="144"/>
      <c r="K281" s="144"/>
      <c r="L281" s="144"/>
    </row>
    <row r="282" spans="1:12" x14ac:dyDescent="0.25">
      <c r="A282" s="11"/>
      <c r="B282" s="11"/>
      <c r="C282" s="11"/>
      <c r="D282" s="11"/>
      <c r="E282" s="11"/>
      <c r="F282" s="11"/>
      <c r="G282" s="11"/>
      <c r="H282" s="36"/>
    </row>
    <row r="283" spans="1:12" x14ac:dyDescent="0.25">
      <c r="A283" s="11"/>
      <c r="B283" s="11"/>
      <c r="C283" s="11"/>
      <c r="D283" s="11"/>
      <c r="E283" s="11"/>
      <c r="F283" s="11"/>
      <c r="G283" s="11"/>
      <c r="H283" s="36"/>
    </row>
    <row r="284" spans="1:12" x14ac:dyDescent="0.25">
      <c r="A284" s="11"/>
      <c r="B284" s="11"/>
      <c r="C284" s="11"/>
      <c r="D284" s="11"/>
      <c r="E284" s="11"/>
      <c r="F284" s="11"/>
      <c r="G284" s="11"/>
      <c r="H284" s="36"/>
    </row>
    <row r="285" spans="1:12" x14ac:dyDescent="0.25">
      <c r="A285" s="11"/>
      <c r="B285" s="11"/>
      <c r="C285" s="11"/>
      <c r="D285" s="11"/>
      <c r="E285" s="11"/>
      <c r="F285" s="11"/>
      <c r="G285" s="11"/>
      <c r="H285" s="36"/>
    </row>
    <row r="286" spans="1:12" x14ac:dyDescent="0.25">
      <c r="A286" s="11"/>
      <c r="B286" s="11"/>
      <c r="C286" s="11"/>
      <c r="D286" s="11"/>
      <c r="E286" s="11"/>
      <c r="F286" s="11"/>
      <c r="G286" s="11"/>
      <c r="H286" s="36"/>
    </row>
    <row r="287" spans="1:12" x14ac:dyDescent="0.25">
      <c r="A287" s="11"/>
      <c r="B287" s="11"/>
      <c r="C287" s="11"/>
      <c r="D287" s="11"/>
      <c r="E287" s="11"/>
      <c r="F287" s="11"/>
      <c r="G287" s="11"/>
      <c r="H287" s="36"/>
    </row>
    <row r="288" spans="1:12" x14ac:dyDescent="0.25">
      <c r="A288" s="11"/>
      <c r="B288" s="11"/>
      <c r="C288" s="11"/>
      <c r="D288" s="11"/>
      <c r="E288" s="11"/>
      <c r="F288" s="11"/>
      <c r="G288" s="11"/>
      <c r="H288" s="36"/>
    </row>
    <row r="289" spans="1:8" x14ac:dyDescent="0.25">
      <c r="A289" s="11"/>
      <c r="B289" s="11"/>
      <c r="C289" s="11"/>
      <c r="D289" s="11"/>
      <c r="E289" s="11"/>
      <c r="F289" s="11"/>
      <c r="G289" s="11"/>
      <c r="H289" s="36"/>
    </row>
    <row r="290" spans="1:8" x14ac:dyDescent="0.25">
      <c r="A290" s="11"/>
      <c r="B290" s="11"/>
      <c r="C290" s="11"/>
      <c r="D290" s="11"/>
      <c r="E290" s="11"/>
      <c r="F290" s="11"/>
      <c r="G290" s="11"/>
      <c r="H290" s="36"/>
    </row>
    <row r="291" spans="1:8" x14ac:dyDescent="0.25">
      <c r="A291" s="11"/>
      <c r="B291" s="11"/>
      <c r="C291" s="11"/>
      <c r="D291" s="11"/>
      <c r="E291" s="11"/>
      <c r="F291" s="11"/>
      <c r="G291" s="11"/>
      <c r="H291" s="36"/>
    </row>
  </sheetData>
  <autoFilter ref="H1:H291" xr:uid="{00000000-0009-0000-0000-000001000000}"/>
  <mergeCells count="3">
    <mergeCell ref="A8:H8"/>
    <mergeCell ref="A10:F10"/>
    <mergeCell ref="G10:G11"/>
  </mergeCells>
  <printOptions horizontalCentered="1"/>
  <pageMargins left="0" right="0" top="0.35433070866141736" bottom="0.35433070866141736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32.5703125" customWidth="1"/>
    <col min="2" max="2" width="20.28515625" customWidth="1"/>
    <col min="3" max="3" width="19" bestFit="1" customWidth="1"/>
    <col min="4" max="4" width="6.85546875" bestFit="1" customWidth="1"/>
    <col min="5" max="5" width="15.42578125" bestFit="1" customWidth="1"/>
    <col min="6" max="6" width="5.42578125" bestFit="1" customWidth="1"/>
    <col min="7" max="7" width="15.85546875" bestFit="1" customWidth="1"/>
    <col min="8" max="8" width="6" customWidth="1"/>
    <col min="9" max="9" width="14.85546875" bestFit="1" customWidth="1"/>
    <col min="10" max="10" width="5.42578125" bestFit="1" customWidth="1"/>
    <col min="12" max="12" width="12.7109375" bestFit="1" customWidth="1"/>
    <col min="13" max="13" width="12" bestFit="1" customWidth="1"/>
    <col min="14" max="14" width="14.5703125" style="39" bestFit="1" customWidth="1"/>
  </cols>
  <sheetData>
    <row r="1" spans="1:14" s="1" customFormat="1" ht="15" customHeight="1" x14ac:dyDescent="0.25">
      <c r="A1"/>
      <c r="N1" s="38"/>
    </row>
    <row r="2" spans="1:14" s="1" customFormat="1" ht="15" customHeight="1" x14ac:dyDescent="0.2">
      <c r="N2" s="38"/>
    </row>
    <row r="3" spans="1:14" s="1" customFormat="1" ht="15" customHeight="1" x14ac:dyDescent="0.2">
      <c r="N3" s="38"/>
    </row>
    <row r="4" spans="1:14" s="1" customFormat="1" ht="15" customHeight="1" x14ac:dyDescent="0.2">
      <c r="N4" s="38"/>
    </row>
    <row r="5" spans="1:14" s="1" customFormat="1" ht="15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N5" s="38"/>
    </row>
    <row r="6" spans="1:14" ht="7.5" customHeight="1" thickTop="1" x14ac:dyDescent="0.25"/>
    <row r="7" spans="1:14" s="11" customFormat="1" ht="12.75" x14ac:dyDescent="0.2">
      <c r="A7" s="29" t="s">
        <v>543</v>
      </c>
      <c r="N7" s="36"/>
    </row>
    <row r="8" spans="1:14" ht="15.75" x14ac:dyDescent="0.25">
      <c r="A8" s="196" t="s">
        <v>480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4" x14ac:dyDescent="0.25">
      <c r="A9" s="197" t="s">
        <v>162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1:14" ht="7.5" customHeight="1" x14ac:dyDescent="0.25"/>
    <row r="11" spans="1:14" s="7" customFormat="1" ht="40.5" customHeight="1" x14ac:dyDescent="0.2">
      <c r="A11" s="103" t="s">
        <v>3</v>
      </c>
      <c r="B11" s="103" t="s">
        <v>163</v>
      </c>
      <c r="C11" s="103" t="s">
        <v>164</v>
      </c>
      <c r="D11" s="86" t="s">
        <v>165</v>
      </c>
      <c r="E11" s="103" t="s">
        <v>166</v>
      </c>
      <c r="F11" s="86" t="s">
        <v>5</v>
      </c>
      <c r="G11" s="103" t="s">
        <v>167</v>
      </c>
      <c r="H11" s="86" t="s">
        <v>5</v>
      </c>
      <c r="I11" s="103" t="s">
        <v>337</v>
      </c>
      <c r="J11" s="86" t="s">
        <v>5</v>
      </c>
      <c r="N11" s="37"/>
    </row>
    <row r="13" spans="1:14" s="6" customFormat="1" x14ac:dyDescent="0.25">
      <c r="A13" s="104" t="s">
        <v>168</v>
      </c>
      <c r="B13" s="105">
        <v>9592520907</v>
      </c>
      <c r="C13" s="105">
        <v>9019813501</v>
      </c>
      <c r="D13" s="106">
        <v>0.64568212020236049</v>
      </c>
      <c r="E13" s="105">
        <v>262429139</v>
      </c>
      <c r="F13" s="106">
        <v>1.8785954150117849E-2</v>
      </c>
      <c r="G13" s="105">
        <v>171320700</v>
      </c>
      <c r="H13" s="106">
        <v>1.2263968961031019E-2</v>
      </c>
      <c r="I13" s="105">
        <v>138957567</v>
      </c>
      <c r="J13" s="106">
        <v>9.9472584958407734E-3</v>
      </c>
      <c r="N13" s="42"/>
    </row>
    <row r="14" spans="1:14" x14ac:dyDescent="0.25">
      <c r="A14" t="s">
        <v>169</v>
      </c>
      <c r="B14" s="107">
        <v>3244826056</v>
      </c>
      <c r="C14" s="56">
        <v>2756279150</v>
      </c>
      <c r="D14" s="57">
        <v>0.84943818325896725</v>
      </c>
      <c r="E14" s="56">
        <v>244789139</v>
      </c>
      <c r="F14" s="57">
        <v>7.5439833992753169E-2</v>
      </c>
      <c r="G14" s="56">
        <v>134560000</v>
      </c>
      <c r="H14" s="57">
        <v>4.1469095007784909E-2</v>
      </c>
      <c r="I14" s="56">
        <v>109197767</v>
      </c>
      <c r="J14" s="57">
        <v>3.3652887740494651E-2</v>
      </c>
      <c r="L14" s="32"/>
      <c r="M14" s="32"/>
    </row>
    <row r="15" spans="1:14" x14ac:dyDescent="0.25">
      <c r="A15" t="s">
        <v>170</v>
      </c>
      <c r="B15" s="107">
        <v>1180135015</v>
      </c>
      <c r="C15" s="56">
        <v>1169013815</v>
      </c>
      <c r="D15" s="57">
        <v>0.99057633248853305</v>
      </c>
      <c r="E15" s="56">
        <v>3030000</v>
      </c>
      <c r="F15" s="57">
        <v>2.5675028378003002E-3</v>
      </c>
      <c r="G15" s="56">
        <v>6891200</v>
      </c>
      <c r="H15" s="57">
        <v>5.8393318666169732E-3</v>
      </c>
      <c r="I15" s="56">
        <v>1200000</v>
      </c>
      <c r="J15" s="57">
        <v>1.0168328070496238E-3</v>
      </c>
      <c r="L15" s="32"/>
      <c r="M15" s="32"/>
    </row>
    <row r="16" spans="1:14" x14ac:dyDescent="0.25">
      <c r="A16" t="s">
        <v>171</v>
      </c>
      <c r="B16" s="107">
        <v>4206553169</v>
      </c>
      <c r="C16" s="56">
        <v>4159513869</v>
      </c>
      <c r="D16" s="57">
        <v>0.98881761430078807</v>
      </c>
      <c r="E16" s="56">
        <v>13610000</v>
      </c>
      <c r="F16" s="57">
        <v>3.2354280222340391E-3</v>
      </c>
      <c r="G16" s="56">
        <v>29869500</v>
      </c>
      <c r="H16" s="57">
        <v>7.1007066355708772E-3</v>
      </c>
      <c r="I16" s="56">
        <v>3559800</v>
      </c>
      <c r="J16" s="57">
        <v>8.4625104140696056E-4</v>
      </c>
      <c r="L16" s="32"/>
    </row>
    <row r="17" spans="1:14" x14ac:dyDescent="0.25">
      <c r="A17" t="s">
        <v>172</v>
      </c>
      <c r="B17" s="107">
        <v>14000000</v>
      </c>
      <c r="C17" s="56">
        <v>14000000</v>
      </c>
      <c r="D17" s="57">
        <v>1</v>
      </c>
      <c r="E17" s="56">
        <v>0</v>
      </c>
      <c r="F17" s="57">
        <v>0</v>
      </c>
      <c r="G17" s="56">
        <v>0</v>
      </c>
      <c r="H17" s="57">
        <v>0</v>
      </c>
      <c r="I17" s="56">
        <v>0</v>
      </c>
      <c r="J17" s="57">
        <v>0</v>
      </c>
      <c r="L17" s="32"/>
    </row>
    <row r="18" spans="1:14" x14ac:dyDescent="0.25">
      <c r="A18" t="s">
        <v>173</v>
      </c>
      <c r="B18" s="107">
        <v>947006667</v>
      </c>
      <c r="C18" s="56">
        <v>921006667</v>
      </c>
      <c r="D18" s="57">
        <v>0.97254507185005912</v>
      </c>
      <c r="E18" s="56">
        <v>1000000</v>
      </c>
      <c r="F18" s="57">
        <v>1.0559587749977267E-3</v>
      </c>
      <c r="G18" s="56">
        <v>0</v>
      </c>
      <c r="H18" s="57">
        <v>0</v>
      </c>
      <c r="I18" s="56">
        <v>25000000</v>
      </c>
      <c r="J18" s="57">
        <v>2.6398969374943165E-2</v>
      </c>
      <c r="L18" s="32"/>
      <c r="M18" s="32"/>
    </row>
    <row r="19" spans="1:14" s="6" customFormat="1" x14ac:dyDescent="0.25">
      <c r="A19" s="104" t="s">
        <v>174</v>
      </c>
      <c r="B19" s="105">
        <v>4428350093</v>
      </c>
      <c r="C19" s="105">
        <v>4398620093</v>
      </c>
      <c r="D19" s="106">
        <v>0.3148746198907626</v>
      </c>
      <c r="E19" s="105">
        <v>1000000</v>
      </c>
      <c r="F19" s="106">
        <v>7.158486371484018E-5</v>
      </c>
      <c r="G19" s="105">
        <v>27300000</v>
      </c>
      <c r="H19" s="106">
        <v>1.9542667794151367E-3</v>
      </c>
      <c r="I19" s="105">
        <v>1430000</v>
      </c>
      <c r="J19" s="106">
        <v>1.0236635511222145E-4</v>
      </c>
      <c r="N19" s="42"/>
    </row>
    <row r="20" spans="1:14" x14ac:dyDescent="0.25">
      <c r="A20" t="s">
        <v>175</v>
      </c>
      <c r="B20" s="107">
        <v>707848780</v>
      </c>
      <c r="C20" s="56">
        <v>678118780</v>
      </c>
      <c r="D20" s="57">
        <v>0.95799950379232124</v>
      </c>
      <c r="E20" s="56">
        <v>1000000</v>
      </c>
      <c r="F20" s="57">
        <v>1.412731120339008E-3</v>
      </c>
      <c r="G20" s="56">
        <v>27300000</v>
      </c>
      <c r="H20" s="57">
        <v>3.8567559585254915E-2</v>
      </c>
      <c r="I20" s="56">
        <v>1430000</v>
      </c>
      <c r="J20" s="57">
        <v>2.0202055020847815E-3</v>
      </c>
      <c r="L20" s="32"/>
    </row>
    <row r="21" spans="1:14" x14ac:dyDescent="0.25">
      <c r="A21" t="s">
        <v>176</v>
      </c>
      <c r="B21" s="107">
        <v>3599501313</v>
      </c>
      <c r="C21" s="56">
        <v>3599501313</v>
      </c>
      <c r="D21" s="57">
        <v>1</v>
      </c>
      <c r="E21" s="56">
        <v>0</v>
      </c>
      <c r="F21" s="57">
        <v>0</v>
      </c>
      <c r="G21" s="56">
        <v>0</v>
      </c>
      <c r="H21" s="57">
        <v>0</v>
      </c>
      <c r="I21" s="56">
        <v>0</v>
      </c>
      <c r="J21" s="57">
        <v>0</v>
      </c>
      <c r="L21" s="32"/>
    </row>
    <row r="22" spans="1:14" x14ac:dyDescent="0.25">
      <c r="A22" t="s">
        <v>177</v>
      </c>
      <c r="B22" s="107">
        <v>1000000</v>
      </c>
      <c r="C22" s="56">
        <v>1000000</v>
      </c>
      <c r="D22" s="57">
        <v>1</v>
      </c>
      <c r="E22" s="56">
        <v>0</v>
      </c>
      <c r="F22" s="57">
        <v>0</v>
      </c>
      <c r="G22" s="56">
        <v>0</v>
      </c>
      <c r="H22" s="57">
        <v>0</v>
      </c>
      <c r="I22" s="56">
        <v>0</v>
      </c>
      <c r="J22" s="57">
        <v>0</v>
      </c>
      <c r="L22" s="32"/>
    </row>
    <row r="23" spans="1:14" x14ac:dyDescent="0.25">
      <c r="A23" t="s">
        <v>178</v>
      </c>
      <c r="B23" s="107">
        <v>120000000</v>
      </c>
      <c r="C23" s="56">
        <v>120000000</v>
      </c>
      <c r="D23" s="57">
        <v>1</v>
      </c>
      <c r="E23" s="56">
        <v>0</v>
      </c>
      <c r="F23" s="57">
        <v>0</v>
      </c>
      <c r="G23" s="56">
        <v>0</v>
      </c>
      <c r="H23" s="57">
        <v>0</v>
      </c>
      <c r="I23" s="56">
        <v>0</v>
      </c>
      <c r="J23" s="57">
        <v>0</v>
      </c>
      <c r="L23" s="50"/>
    </row>
    <row r="24" spans="1:14" s="6" customFormat="1" ht="21.75" customHeight="1" x14ac:dyDescent="0.25">
      <c r="A24" s="104" t="s">
        <v>339</v>
      </c>
      <c r="B24" s="105">
        <v>14020871000</v>
      </c>
      <c r="C24" s="105">
        <v>13418433594</v>
      </c>
      <c r="D24" s="106">
        <v>0.96055674009312308</v>
      </c>
      <c r="E24" s="105">
        <v>263429139</v>
      </c>
      <c r="F24" s="106">
        <v>1.8857539013832688E-2</v>
      </c>
      <c r="G24" s="105">
        <v>198620700</v>
      </c>
      <c r="H24" s="106">
        <v>1.4218235740446157E-2</v>
      </c>
      <c r="I24" s="105">
        <v>140387567</v>
      </c>
      <c r="J24" s="106">
        <v>1.0049624850952994E-2</v>
      </c>
      <c r="N24" s="42"/>
    </row>
    <row r="25" spans="1:14" s="6" customFormat="1" x14ac:dyDescent="0.25">
      <c r="A25" s="104" t="s">
        <v>44</v>
      </c>
      <c r="B25" s="105">
        <v>551000000</v>
      </c>
      <c r="C25" s="105">
        <v>551000000</v>
      </c>
      <c r="D25" s="106">
        <v>3.9443259906876936E-2</v>
      </c>
      <c r="E25" s="105">
        <v>0</v>
      </c>
      <c r="F25" s="106">
        <v>0</v>
      </c>
      <c r="G25" s="105">
        <v>0</v>
      </c>
      <c r="H25" s="106">
        <v>0</v>
      </c>
      <c r="I25" s="105">
        <v>0</v>
      </c>
      <c r="J25" s="106">
        <v>0</v>
      </c>
      <c r="N25" s="42"/>
    </row>
    <row r="26" spans="1:14" x14ac:dyDescent="0.25">
      <c r="A26" t="s">
        <v>179</v>
      </c>
      <c r="B26" s="107">
        <v>551000000</v>
      </c>
      <c r="C26" s="56">
        <v>551000000</v>
      </c>
      <c r="D26" s="57">
        <v>1</v>
      </c>
      <c r="E26" s="56">
        <v>0</v>
      </c>
      <c r="F26" s="57">
        <v>0</v>
      </c>
      <c r="G26" s="56">
        <v>0</v>
      </c>
      <c r="H26" s="57">
        <v>0</v>
      </c>
      <c r="I26" s="56">
        <v>0</v>
      </c>
      <c r="J26" s="57">
        <v>0</v>
      </c>
      <c r="L26" s="32"/>
    </row>
    <row r="27" spans="1:14" s="6" customFormat="1" x14ac:dyDescent="0.25">
      <c r="A27" s="104" t="s">
        <v>47</v>
      </c>
      <c r="B27" s="105">
        <v>14571871000</v>
      </c>
      <c r="C27" s="105">
        <v>13969433594</v>
      </c>
      <c r="D27" s="106">
        <v>0.95865751172241365</v>
      </c>
      <c r="E27" s="105">
        <v>263429139</v>
      </c>
      <c r="F27" s="106">
        <v>1.8077921428209184E-2</v>
      </c>
      <c r="G27" s="105">
        <v>198620700</v>
      </c>
      <c r="H27" s="106">
        <v>1.3630418496018802E-2</v>
      </c>
      <c r="I27" s="105">
        <v>140387567</v>
      </c>
      <c r="J27" s="106">
        <v>9.6341483533583291E-3</v>
      </c>
      <c r="N27" s="42"/>
    </row>
    <row r="28" spans="1:14" x14ac:dyDescent="0.25">
      <c r="H28" s="35"/>
      <c r="J28" s="35"/>
    </row>
    <row r="29" spans="1:14" x14ac:dyDescent="0.25">
      <c r="B29" s="32"/>
      <c r="C29" s="32"/>
      <c r="E29" s="79"/>
      <c r="G29" s="32"/>
      <c r="I29" s="32"/>
    </row>
    <row r="30" spans="1:14" x14ac:dyDescent="0.25">
      <c r="B30" s="32"/>
      <c r="E30" s="84"/>
      <c r="G30" s="32"/>
    </row>
    <row r="31" spans="1:14" x14ac:dyDescent="0.25">
      <c r="G31" s="32"/>
      <c r="I31" s="48"/>
    </row>
    <row r="32" spans="1:14" x14ac:dyDescent="0.25">
      <c r="G32" s="32"/>
    </row>
    <row r="33" spans="7:7" x14ac:dyDescent="0.25">
      <c r="G33" s="32"/>
    </row>
    <row r="34" spans="7:7" x14ac:dyDescent="0.25">
      <c r="G34" s="32"/>
    </row>
    <row r="35" spans="7:7" x14ac:dyDescent="0.25">
      <c r="G35" s="32"/>
    </row>
    <row r="36" spans="7:7" x14ac:dyDescent="0.25">
      <c r="G36" s="32"/>
    </row>
  </sheetData>
  <mergeCells count="2">
    <mergeCell ref="A8:J8"/>
    <mergeCell ref="A9:J9"/>
  </mergeCells>
  <printOptions horizontalCentered="1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2"/>
  <sheetViews>
    <sheetView zoomScaleNormal="100" workbookViewId="0">
      <selection activeCell="E20" sqref="E20"/>
    </sheetView>
  </sheetViews>
  <sheetFormatPr baseColWidth="10" defaultRowHeight="15" x14ac:dyDescent="0.25"/>
  <cols>
    <col min="1" max="1" width="25.85546875" bestFit="1" customWidth="1"/>
    <col min="2" max="3" width="16.28515625" bestFit="1" customWidth="1"/>
    <col min="4" max="5" width="14.5703125" bestFit="1" customWidth="1"/>
    <col min="6" max="6" width="17.28515625" bestFit="1" customWidth="1"/>
    <col min="7" max="7" width="14.5703125" bestFit="1" customWidth="1"/>
    <col min="8" max="9" width="14.5703125" customWidth="1"/>
    <col min="10" max="10" width="15.7109375" bestFit="1" customWidth="1"/>
    <col min="11" max="13" width="13.5703125" bestFit="1" customWidth="1"/>
    <col min="14" max="14" width="11.7109375" bestFit="1" customWidth="1"/>
  </cols>
  <sheetData>
    <row r="1" spans="1:14" s="1" customFormat="1" ht="15" customHeight="1" x14ac:dyDescent="0.25">
      <c r="A1"/>
    </row>
    <row r="2" spans="1:14" s="1" customFormat="1" ht="15" customHeight="1" x14ac:dyDescent="0.2"/>
    <row r="3" spans="1:14" s="1" customFormat="1" ht="15" customHeight="1" x14ac:dyDescent="0.2"/>
    <row r="4" spans="1:14" s="1" customFormat="1" ht="15" customHeight="1" x14ac:dyDescent="0.2"/>
    <row r="5" spans="1:14" s="1" customFormat="1" ht="15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7.5" customHeight="1" thickTop="1" x14ac:dyDescent="0.25"/>
    <row r="7" spans="1:14" s="11" customFormat="1" ht="12.75" x14ac:dyDescent="0.2">
      <c r="A7" s="29" t="s">
        <v>543</v>
      </c>
    </row>
    <row r="8" spans="1:14" ht="15.75" x14ac:dyDescent="0.25">
      <c r="A8" s="196" t="s">
        <v>480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4" x14ac:dyDescent="0.25">
      <c r="A9" s="197" t="s">
        <v>162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4" x14ac:dyDescent="0.25">
      <c r="A10" s="198" t="s">
        <v>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4" ht="7.5" customHeight="1" x14ac:dyDescent="0.25"/>
    <row r="12" spans="1:14" s="7" customFormat="1" ht="38.25" x14ac:dyDescent="0.25">
      <c r="A12" s="103" t="s">
        <v>3</v>
      </c>
      <c r="B12" s="103" t="s">
        <v>163</v>
      </c>
      <c r="C12" s="103" t="s">
        <v>180</v>
      </c>
      <c r="D12" s="103" t="s">
        <v>401</v>
      </c>
      <c r="E12" s="103" t="s">
        <v>181</v>
      </c>
      <c r="F12" s="103" t="s">
        <v>338</v>
      </c>
      <c r="G12" s="103" t="s">
        <v>402</v>
      </c>
      <c r="H12" s="103" t="s">
        <v>403</v>
      </c>
      <c r="I12" s="103" t="s">
        <v>404</v>
      </c>
      <c r="J12" s="103" t="s">
        <v>166</v>
      </c>
      <c r="K12" s="103" t="s">
        <v>182</v>
      </c>
      <c r="L12" s="103" t="s">
        <v>337</v>
      </c>
      <c r="M12" s="113"/>
      <c r="N12"/>
    </row>
    <row r="13" spans="1:14" x14ac:dyDescent="0.25">
      <c r="C13" s="23">
        <v>111</v>
      </c>
      <c r="D13" s="23">
        <v>211</v>
      </c>
      <c r="E13" s="23">
        <v>311</v>
      </c>
      <c r="F13" s="23">
        <v>411</v>
      </c>
      <c r="G13" s="23">
        <v>511</v>
      </c>
      <c r="H13" s="23">
        <v>911</v>
      </c>
      <c r="I13" s="23">
        <v>1011</v>
      </c>
      <c r="J13" s="23">
        <v>611</v>
      </c>
      <c r="K13" s="23">
        <v>761</v>
      </c>
      <c r="L13" s="23">
        <v>811</v>
      </c>
    </row>
    <row r="14" spans="1:14" s="6" customFormat="1" x14ac:dyDescent="0.25">
      <c r="A14" s="104" t="s">
        <v>168</v>
      </c>
      <c r="B14" s="105">
        <v>9592520907</v>
      </c>
      <c r="C14" s="105">
        <v>34767705</v>
      </c>
      <c r="D14" s="105">
        <v>1309878660</v>
      </c>
      <c r="E14" s="105">
        <v>563290396</v>
      </c>
      <c r="F14" s="105">
        <v>4235408136</v>
      </c>
      <c r="G14" s="105">
        <v>838371033</v>
      </c>
      <c r="H14" s="105">
        <v>1686816205</v>
      </c>
      <c r="I14" s="105">
        <v>351281366</v>
      </c>
      <c r="J14" s="105">
        <v>262429139</v>
      </c>
      <c r="K14" s="105">
        <v>171320700</v>
      </c>
      <c r="L14" s="105">
        <v>138957567</v>
      </c>
      <c r="N14"/>
    </row>
    <row r="15" spans="1:14" x14ac:dyDescent="0.25">
      <c r="A15" t="s">
        <v>169</v>
      </c>
      <c r="B15" s="107">
        <v>3244826056</v>
      </c>
      <c r="C15" s="55">
        <v>26766105</v>
      </c>
      <c r="D15" s="56">
        <v>362021660</v>
      </c>
      <c r="E15" s="55">
        <v>264606321</v>
      </c>
      <c r="F15" s="56">
        <v>986039951</v>
      </c>
      <c r="G15" s="56">
        <v>329121562</v>
      </c>
      <c r="H15" s="56">
        <v>563807185</v>
      </c>
      <c r="I15" s="58">
        <v>223916366</v>
      </c>
      <c r="J15" s="55">
        <v>244789139</v>
      </c>
      <c r="K15" s="56">
        <v>134560000</v>
      </c>
      <c r="L15" s="55">
        <v>109197767</v>
      </c>
      <c r="M15" s="32"/>
      <c r="N15" s="32"/>
    </row>
    <row r="16" spans="1:14" x14ac:dyDescent="0.25">
      <c r="A16" t="s">
        <v>170</v>
      </c>
      <c r="B16" s="107">
        <v>1180135015</v>
      </c>
      <c r="C16" s="55">
        <v>574600</v>
      </c>
      <c r="D16" s="56">
        <v>13270000</v>
      </c>
      <c r="E16" s="55">
        <v>1925315</v>
      </c>
      <c r="F16" s="56">
        <v>979963000</v>
      </c>
      <c r="G16" s="56">
        <v>69780000</v>
      </c>
      <c r="H16" s="56">
        <v>88631900</v>
      </c>
      <c r="I16" s="58">
        <v>14869000</v>
      </c>
      <c r="J16" s="55">
        <v>3030000</v>
      </c>
      <c r="K16" s="56">
        <v>6891200</v>
      </c>
      <c r="L16" s="55">
        <v>1200000</v>
      </c>
      <c r="M16" s="32"/>
      <c r="N16" s="32"/>
    </row>
    <row r="17" spans="1:14" x14ac:dyDescent="0.25">
      <c r="A17" t="s">
        <v>171</v>
      </c>
      <c r="B17" s="107">
        <v>4206553169</v>
      </c>
      <c r="C17" s="55">
        <v>7207000</v>
      </c>
      <c r="D17" s="56">
        <v>928587000</v>
      </c>
      <c r="E17" s="55">
        <v>282258760</v>
      </c>
      <c r="F17" s="56">
        <v>2039505338</v>
      </c>
      <c r="G17" s="56">
        <v>438469471</v>
      </c>
      <c r="H17" s="56">
        <v>358990300</v>
      </c>
      <c r="I17" s="58">
        <v>104496000</v>
      </c>
      <c r="J17" s="55">
        <v>13610000</v>
      </c>
      <c r="K17" s="56">
        <v>29869500</v>
      </c>
      <c r="L17" s="55">
        <v>3559800</v>
      </c>
      <c r="M17" s="32"/>
      <c r="N17" s="32"/>
    </row>
    <row r="18" spans="1:14" x14ac:dyDescent="0.25">
      <c r="A18" t="s">
        <v>172</v>
      </c>
      <c r="B18" s="107">
        <v>14000000</v>
      </c>
      <c r="C18" s="55">
        <v>0</v>
      </c>
      <c r="D18" s="56">
        <v>0</v>
      </c>
      <c r="E18" s="55">
        <v>14000000</v>
      </c>
      <c r="F18" s="56">
        <v>0</v>
      </c>
      <c r="G18" s="56">
        <v>0</v>
      </c>
      <c r="H18" s="56">
        <v>0</v>
      </c>
      <c r="I18" s="58">
        <v>0</v>
      </c>
      <c r="J18" s="55">
        <v>0</v>
      </c>
      <c r="K18" s="56">
        <v>0</v>
      </c>
      <c r="L18" s="55">
        <v>0</v>
      </c>
    </row>
    <row r="19" spans="1:14" x14ac:dyDescent="0.25">
      <c r="A19" t="s">
        <v>173</v>
      </c>
      <c r="B19" s="107">
        <v>947006667</v>
      </c>
      <c r="C19" s="55">
        <v>220000</v>
      </c>
      <c r="D19" s="56">
        <v>6000000</v>
      </c>
      <c r="E19" s="55">
        <v>500000</v>
      </c>
      <c r="F19" s="56">
        <v>229899847</v>
      </c>
      <c r="G19" s="56">
        <v>1000000</v>
      </c>
      <c r="H19" s="56">
        <v>675386820</v>
      </c>
      <c r="I19" s="58">
        <v>8000000</v>
      </c>
      <c r="J19" s="55">
        <v>1000000</v>
      </c>
      <c r="K19" s="56">
        <v>0</v>
      </c>
      <c r="L19" s="55">
        <v>25000000</v>
      </c>
      <c r="M19" s="32"/>
      <c r="N19" s="32"/>
    </row>
    <row r="20" spans="1:14" s="6" customFormat="1" x14ac:dyDescent="0.25">
      <c r="A20" s="104" t="s">
        <v>174</v>
      </c>
      <c r="B20" s="105">
        <v>4428350093</v>
      </c>
      <c r="C20" s="105">
        <v>450000</v>
      </c>
      <c r="D20" s="105">
        <v>19174200</v>
      </c>
      <c r="E20" s="105">
        <v>10706000</v>
      </c>
      <c r="F20" s="105">
        <v>3306340000</v>
      </c>
      <c r="G20" s="105">
        <v>62560480</v>
      </c>
      <c r="H20" s="105">
        <v>605967413</v>
      </c>
      <c r="I20" s="105">
        <v>393422000</v>
      </c>
      <c r="J20" s="105">
        <v>1000000</v>
      </c>
      <c r="K20" s="105">
        <v>27300000</v>
      </c>
      <c r="L20" s="105">
        <v>1430000</v>
      </c>
      <c r="N20" s="32"/>
    </row>
    <row r="21" spans="1:14" x14ac:dyDescent="0.25">
      <c r="A21" t="s">
        <v>175</v>
      </c>
      <c r="B21" s="107">
        <v>707848780</v>
      </c>
      <c r="C21" s="56">
        <v>450000</v>
      </c>
      <c r="D21" s="56">
        <v>19174200</v>
      </c>
      <c r="E21" s="56">
        <v>10706000</v>
      </c>
      <c r="F21" s="56">
        <v>290730000</v>
      </c>
      <c r="G21" s="56">
        <v>62560480</v>
      </c>
      <c r="H21" s="56">
        <v>247833100</v>
      </c>
      <c r="I21" s="56">
        <v>46665000</v>
      </c>
      <c r="J21" s="56">
        <v>1000000</v>
      </c>
      <c r="K21" s="56">
        <v>27300000</v>
      </c>
      <c r="L21" s="56">
        <v>1430000</v>
      </c>
      <c r="M21" s="32"/>
      <c r="N21" s="32"/>
    </row>
    <row r="22" spans="1:14" x14ac:dyDescent="0.25">
      <c r="A22" t="s">
        <v>176</v>
      </c>
      <c r="B22" s="107">
        <v>3599501313</v>
      </c>
      <c r="C22" s="56">
        <v>0</v>
      </c>
      <c r="D22" s="56">
        <v>0</v>
      </c>
      <c r="E22" s="56">
        <v>0</v>
      </c>
      <c r="F22" s="56">
        <v>3015610000</v>
      </c>
      <c r="G22" s="56">
        <v>0</v>
      </c>
      <c r="H22" s="56">
        <v>237134313</v>
      </c>
      <c r="I22" s="56">
        <v>346757000</v>
      </c>
      <c r="J22" s="56">
        <v>0</v>
      </c>
      <c r="K22" s="56">
        <v>0</v>
      </c>
      <c r="L22" s="56">
        <v>0</v>
      </c>
    </row>
    <row r="23" spans="1:14" x14ac:dyDescent="0.25">
      <c r="A23" t="s">
        <v>177</v>
      </c>
      <c r="B23" s="107">
        <v>1000000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1000000</v>
      </c>
      <c r="I23" s="56">
        <v>0</v>
      </c>
      <c r="J23" s="56">
        <v>0</v>
      </c>
      <c r="K23" s="56">
        <v>0</v>
      </c>
      <c r="L23" s="56">
        <v>0</v>
      </c>
    </row>
    <row r="24" spans="1:14" x14ac:dyDescent="0.25">
      <c r="A24" t="s">
        <v>178</v>
      </c>
      <c r="B24" s="107">
        <v>120000000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120000000</v>
      </c>
      <c r="I24" s="56">
        <v>0</v>
      </c>
      <c r="J24" s="56">
        <v>0</v>
      </c>
      <c r="K24" s="56">
        <v>0</v>
      </c>
      <c r="L24" s="56">
        <v>0</v>
      </c>
    </row>
    <row r="25" spans="1:14" s="6" customFormat="1" x14ac:dyDescent="0.25">
      <c r="A25" s="104" t="s">
        <v>44</v>
      </c>
      <c r="B25" s="105">
        <v>551000000</v>
      </c>
      <c r="C25" s="105">
        <v>0</v>
      </c>
      <c r="D25" s="105">
        <v>0</v>
      </c>
      <c r="E25" s="105">
        <v>551000000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N25"/>
    </row>
    <row r="26" spans="1:14" x14ac:dyDescent="0.25">
      <c r="A26" t="s">
        <v>179</v>
      </c>
      <c r="B26" s="107">
        <v>551000000</v>
      </c>
      <c r="C26" s="56">
        <v>0</v>
      </c>
      <c r="D26" s="56">
        <v>0</v>
      </c>
      <c r="E26" s="56">
        <v>551000000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</row>
    <row r="27" spans="1:14" s="6" customFormat="1" x14ac:dyDescent="0.25">
      <c r="A27" s="104" t="s">
        <v>47</v>
      </c>
      <c r="B27" s="105">
        <v>14571871000</v>
      </c>
      <c r="C27" s="105">
        <v>35217705</v>
      </c>
      <c r="D27" s="105">
        <v>1329052860</v>
      </c>
      <c r="E27" s="105">
        <v>1124996396</v>
      </c>
      <c r="F27" s="105">
        <v>7541748136</v>
      </c>
      <c r="G27" s="105">
        <v>900931513</v>
      </c>
      <c r="H27" s="105">
        <v>2292783618</v>
      </c>
      <c r="I27" s="105">
        <v>744703366</v>
      </c>
      <c r="J27" s="105">
        <v>263429139</v>
      </c>
      <c r="K27" s="105">
        <v>198620700</v>
      </c>
      <c r="L27" s="105">
        <v>140387567</v>
      </c>
      <c r="N27"/>
    </row>
    <row r="28" spans="1:14" x14ac:dyDescent="0.25">
      <c r="B28" s="108">
        <v>0.99999999999999989</v>
      </c>
      <c r="C28" s="108">
        <v>2.416827941998663E-3</v>
      </c>
      <c r="D28" s="108">
        <v>9.1206740712980502E-2</v>
      </c>
      <c r="E28" s="108">
        <v>7.7203290915765041E-2</v>
      </c>
      <c r="F28" s="108">
        <v>0.51755523611209564</v>
      </c>
      <c r="G28" s="108">
        <v>6.1826756015064918E-2</v>
      </c>
      <c r="H28" s="108">
        <v>0.15734311798395689</v>
      </c>
      <c r="I28" s="108">
        <v>5.1105542040551961E-2</v>
      </c>
      <c r="J28" s="108">
        <v>1.8077921428209184E-2</v>
      </c>
      <c r="K28" s="108">
        <v>1.3630418496018802E-2</v>
      </c>
      <c r="L28" s="108">
        <v>9.6341483533583291E-3</v>
      </c>
      <c r="N28" s="32"/>
    </row>
    <row r="29" spans="1:14" x14ac:dyDescent="0.25">
      <c r="C29" s="85"/>
    </row>
    <row r="30" spans="1:14" s="23" customFormat="1" x14ac:dyDescent="0.25">
      <c r="B30" s="114"/>
      <c r="C30" s="114"/>
      <c r="D30" s="114"/>
      <c r="E30" s="115"/>
      <c r="J30" s="115"/>
      <c r="L30" s="115"/>
    </row>
    <row r="31" spans="1:14" x14ac:dyDescent="0.25">
      <c r="B31" s="85"/>
      <c r="C31" s="32"/>
      <c r="D31" s="85"/>
      <c r="E31" s="32"/>
      <c r="F31" s="32"/>
      <c r="G31" s="32"/>
      <c r="H31" s="32"/>
      <c r="I31" s="32"/>
      <c r="J31" s="32"/>
      <c r="K31" s="32"/>
      <c r="L31" s="32"/>
    </row>
    <row r="32" spans="1:14" x14ac:dyDescent="0.25">
      <c r="B32" s="85"/>
    </row>
  </sheetData>
  <mergeCells count="3">
    <mergeCell ref="A8:L8"/>
    <mergeCell ref="A9:L9"/>
    <mergeCell ref="A10:L10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5:F102"/>
  <sheetViews>
    <sheetView tabSelected="1" zoomScale="120" zoomScaleNormal="120" zoomScaleSheetLayoutView="90" workbookViewId="0">
      <selection activeCell="B12" sqref="B12"/>
    </sheetView>
  </sheetViews>
  <sheetFormatPr baseColWidth="10" defaultColWidth="54.85546875" defaultRowHeight="15" x14ac:dyDescent="0.25"/>
  <cols>
    <col min="1" max="1" width="4" customWidth="1"/>
    <col min="2" max="2" width="60.28515625" customWidth="1"/>
    <col min="3" max="3" width="17.85546875" style="51" customWidth="1"/>
    <col min="4" max="4" width="17" style="51" customWidth="1"/>
    <col min="5" max="5" width="17.85546875" customWidth="1"/>
    <col min="6" max="6" width="12.140625" customWidth="1"/>
    <col min="7" max="249" width="11.42578125" customWidth="1"/>
  </cols>
  <sheetData>
    <row r="5" spans="1:6" ht="15.75" thickBot="1" x14ac:dyDescent="0.3">
      <c r="A5" s="46"/>
      <c r="B5" s="46"/>
      <c r="C5" s="135"/>
      <c r="D5" s="135"/>
      <c r="E5" s="46"/>
      <c r="F5" s="46"/>
    </row>
    <row r="6" spans="1:6" ht="15.75" thickTop="1" x14ac:dyDescent="0.25">
      <c r="B6" s="6" t="s">
        <v>543</v>
      </c>
    </row>
    <row r="7" spans="1:6" ht="13.5" customHeight="1" x14ac:dyDescent="0.25">
      <c r="A7" s="204" t="s">
        <v>480</v>
      </c>
      <c r="B7" s="204"/>
      <c r="C7" s="204"/>
      <c r="D7" s="204"/>
      <c r="E7" s="204"/>
      <c r="F7" s="204"/>
    </row>
    <row r="8" spans="1:6" ht="15.75" customHeight="1" thickBot="1" x14ac:dyDescent="0.3">
      <c r="A8" s="205" t="s">
        <v>435</v>
      </c>
      <c r="B8" s="205"/>
      <c r="C8" s="205"/>
      <c r="D8" s="205"/>
      <c r="E8" s="205"/>
      <c r="F8" s="205"/>
    </row>
    <row r="9" spans="1:6" x14ac:dyDescent="0.25">
      <c r="A9" s="140" t="s">
        <v>276</v>
      </c>
      <c r="B9" s="109"/>
      <c r="C9" s="110" t="s">
        <v>361</v>
      </c>
      <c r="D9" s="110" t="s">
        <v>362</v>
      </c>
      <c r="E9" s="110" t="s">
        <v>308</v>
      </c>
      <c r="F9" s="110" t="s">
        <v>309</v>
      </c>
    </row>
    <row r="10" spans="1:6" x14ac:dyDescent="0.25">
      <c r="A10" s="139">
        <v>1</v>
      </c>
      <c r="B10" s="187" t="s">
        <v>418</v>
      </c>
      <c r="C10" s="188">
        <v>12000000</v>
      </c>
      <c r="D10" s="188"/>
      <c r="E10" s="189" t="s">
        <v>363</v>
      </c>
      <c r="F10" s="190" t="s">
        <v>484</v>
      </c>
    </row>
    <row r="11" spans="1:6" x14ac:dyDescent="0.25">
      <c r="A11" s="139">
        <v>2</v>
      </c>
      <c r="B11" s="187" t="s">
        <v>419</v>
      </c>
      <c r="C11" s="188">
        <v>12000000</v>
      </c>
      <c r="D11" s="188"/>
      <c r="E11" s="189" t="s">
        <v>363</v>
      </c>
      <c r="F11" s="190" t="s">
        <v>484</v>
      </c>
    </row>
    <row r="12" spans="1:6" x14ac:dyDescent="0.25">
      <c r="A12" s="139">
        <v>3</v>
      </c>
      <c r="B12" s="187" t="s">
        <v>420</v>
      </c>
      <c r="C12" s="188">
        <v>12000000</v>
      </c>
      <c r="D12" s="188"/>
      <c r="E12" s="189" t="s">
        <v>363</v>
      </c>
      <c r="F12" s="190" t="s">
        <v>484</v>
      </c>
    </row>
    <row r="13" spans="1:6" x14ac:dyDescent="0.25">
      <c r="A13" s="139">
        <v>4</v>
      </c>
      <c r="B13" s="187" t="s">
        <v>421</v>
      </c>
      <c r="C13" s="188">
        <v>5280000</v>
      </c>
      <c r="D13" s="188"/>
      <c r="E13" s="189" t="s">
        <v>363</v>
      </c>
      <c r="F13" s="190" t="s">
        <v>484</v>
      </c>
    </row>
    <row r="14" spans="1:6" x14ac:dyDescent="0.25">
      <c r="A14" s="139">
        <v>5</v>
      </c>
      <c r="B14" s="187" t="s">
        <v>422</v>
      </c>
      <c r="C14" s="188">
        <v>6000000</v>
      </c>
      <c r="D14" s="188"/>
      <c r="E14" s="189" t="s">
        <v>363</v>
      </c>
      <c r="F14" s="190" t="s">
        <v>484</v>
      </c>
    </row>
    <row r="15" spans="1:6" x14ac:dyDescent="0.25">
      <c r="A15" s="139">
        <v>6</v>
      </c>
      <c r="B15" s="187" t="s">
        <v>423</v>
      </c>
      <c r="C15" s="188">
        <v>7500000</v>
      </c>
      <c r="D15" s="188"/>
      <c r="E15" s="189" t="s">
        <v>363</v>
      </c>
      <c r="F15" s="190" t="s">
        <v>484</v>
      </c>
    </row>
    <row r="16" spans="1:6" x14ac:dyDescent="0.25">
      <c r="A16" s="139">
        <v>7</v>
      </c>
      <c r="B16" s="187" t="s">
        <v>539</v>
      </c>
      <c r="C16" s="188">
        <v>33000000</v>
      </c>
      <c r="D16" s="188"/>
      <c r="E16" s="189" t="s">
        <v>363</v>
      </c>
      <c r="F16" s="190" t="s">
        <v>484</v>
      </c>
    </row>
    <row r="17" spans="1:6" x14ac:dyDescent="0.25">
      <c r="A17" s="139">
        <v>8</v>
      </c>
      <c r="B17" s="187" t="s">
        <v>540</v>
      </c>
      <c r="C17" s="188">
        <v>65500000</v>
      </c>
      <c r="D17" s="188"/>
      <c r="E17" s="189" t="s">
        <v>363</v>
      </c>
      <c r="F17" s="190" t="s">
        <v>484</v>
      </c>
    </row>
    <row r="18" spans="1:6" x14ac:dyDescent="0.25">
      <c r="A18" s="139">
        <v>9</v>
      </c>
      <c r="B18" s="187" t="s">
        <v>542</v>
      </c>
      <c r="C18" s="188">
        <v>10800000</v>
      </c>
      <c r="D18" s="188"/>
      <c r="E18" s="189" t="s">
        <v>363</v>
      </c>
      <c r="F18" s="190" t="s">
        <v>484</v>
      </c>
    </row>
    <row r="19" spans="1:6" x14ac:dyDescent="0.25">
      <c r="A19" s="139">
        <v>10</v>
      </c>
      <c r="B19" s="187" t="s">
        <v>424</v>
      </c>
      <c r="C19" s="188">
        <v>80000000</v>
      </c>
      <c r="D19" s="188"/>
      <c r="E19" s="189" t="s">
        <v>434</v>
      </c>
      <c r="F19" s="190" t="s">
        <v>484</v>
      </c>
    </row>
    <row r="20" spans="1:6" x14ac:dyDescent="0.25">
      <c r="A20" s="139">
        <v>11</v>
      </c>
      <c r="B20" s="187" t="s">
        <v>425</v>
      </c>
      <c r="C20" s="188"/>
      <c r="D20" s="188">
        <v>9860000</v>
      </c>
      <c r="E20" s="189" t="s">
        <v>434</v>
      </c>
      <c r="F20" s="190" t="s">
        <v>438</v>
      </c>
    </row>
    <row r="21" spans="1:6" x14ac:dyDescent="0.25">
      <c r="A21" s="139">
        <v>12</v>
      </c>
      <c r="B21" s="187" t="s">
        <v>466</v>
      </c>
      <c r="C21" s="188">
        <v>15000000</v>
      </c>
      <c r="D21" s="188"/>
      <c r="E21" s="189" t="s">
        <v>434</v>
      </c>
      <c r="F21" s="190" t="s">
        <v>484</v>
      </c>
    </row>
    <row r="22" spans="1:6" x14ac:dyDescent="0.25">
      <c r="A22" s="139">
        <v>13</v>
      </c>
      <c r="B22" s="187" t="s">
        <v>469</v>
      </c>
      <c r="C22" s="188"/>
      <c r="D22" s="188">
        <v>50570000</v>
      </c>
      <c r="E22" s="189" t="s">
        <v>434</v>
      </c>
      <c r="F22" s="190" t="s">
        <v>484</v>
      </c>
    </row>
    <row r="23" spans="1:6" x14ac:dyDescent="0.25">
      <c r="A23" s="139">
        <v>14</v>
      </c>
      <c r="B23" s="187" t="s">
        <v>467</v>
      </c>
      <c r="C23" s="188">
        <v>500000</v>
      </c>
      <c r="D23" s="188"/>
      <c r="E23" s="189" t="s">
        <v>434</v>
      </c>
      <c r="F23" s="190" t="s">
        <v>484</v>
      </c>
    </row>
    <row r="24" spans="1:6" x14ac:dyDescent="0.25">
      <c r="A24" s="139">
        <v>15</v>
      </c>
      <c r="B24" s="187" t="s">
        <v>506</v>
      </c>
      <c r="C24" s="188"/>
      <c r="D24" s="188">
        <v>98600000</v>
      </c>
      <c r="E24" s="189" t="s">
        <v>434</v>
      </c>
      <c r="F24" s="190" t="s">
        <v>484</v>
      </c>
    </row>
    <row r="25" spans="1:6" x14ac:dyDescent="0.25">
      <c r="A25" s="139">
        <v>16</v>
      </c>
      <c r="B25" s="187" t="s">
        <v>470</v>
      </c>
      <c r="C25" s="188"/>
      <c r="D25" s="188">
        <v>62680000</v>
      </c>
      <c r="E25" s="189" t="s">
        <v>434</v>
      </c>
      <c r="F25" s="190" t="s">
        <v>484</v>
      </c>
    </row>
    <row r="26" spans="1:6" x14ac:dyDescent="0.25">
      <c r="A26" s="139">
        <v>17</v>
      </c>
      <c r="B26" s="187" t="s">
        <v>468</v>
      </c>
      <c r="C26" s="188">
        <v>12849000</v>
      </c>
      <c r="D26" s="188"/>
      <c r="E26" s="189" t="s">
        <v>434</v>
      </c>
      <c r="F26" s="190" t="s">
        <v>484</v>
      </c>
    </row>
    <row r="27" spans="1:6" x14ac:dyDescent="0.25">
      <c r="A27" s="139">
        <v>18</v>
      </c>
      <c r="B27" s="187" t="s">
        <v>510</v>
      </c>
      <c r="C27" s="188">
        <v>73000000</v>
      </c>
      <c r="D27" s="188"/>
      <c r="E27" s="189" t="s">
        <v>434</v>
      </c>
      <c r="F27" s="190" t="s">
        <v>516</v>
      </c>
    </row>
    <row r="28" spans="1:6" x14ac:dyDescent="0.25">
      <c r="A28" s="139">
        <v>19</v>
      </c>
      <c r="B28" s="187" t="s">
        <v>509</v>
      </c>
      <c r="C28" s="188"/>
      <c r="D28" s="188">
        <v>48800000</v>
      </c>
      <c r="E28" s="189" t="s">
        <v>434</v>
      </c>
      <c r="F28" s="190" t="s">
        <v>484</v>
      </c>
    </row>
    <row r="29" spans="1:6" x14ac:dyDescent="0.25">
      <c r="A29" s="139">
        <v>20</v>
      </c>
      <c r="B29" s="187" t="s">
        <v>508</v>
      </c>
      <c r="C29" s="188"/>
      <c r="D29" s="188">
        <v>18800000</v>
      </c>
      <c r="E29" s="189" t="s">
        <v>434</v>
      </c>
      <c r="F29" s="190" t="s">
        <v>484</v>
      </c>
    </row>
    <row r="30" spans="1:6" x14ac:dyDescent="0.25">
      <c r="A30" s="139">
        <v>21</v>
      </c>
      <c r="B30" s="187" t="s">
        <v>507</v>
      </c>
      <c r="C30" s="188"/>
      <c r="D30" s="188">
        <v>21800000</v>
      </c>
      <c r="E30" s="189" t="s">
        <v>434</v>
      </c>
      <c r="F30" s="190" t="s">
        <v>484</v>
      </c>
    </row>
    <row r="31" spans="1:6" x14ac:dyDescent="0.25">
      <c r="A31" s="139">
        <v>22</v>
      </c>
      <c r="B31" s="187" t="s">
        <v>505</v>
      </c>
      <c r="C31" s="188"/>
      <c r="D31" s="188">
        <v>75000000</v>
      </c>
      <c r="E31" s="189" t="s">
        <v>434</v>
      </c>
      <c r="F31" s="190" t="s">
        <v>484</v>
      </c>
    </row>
    <row r="32" spans="1:6" x14ac:dyDescent="0.25">
      <c r="A32" s="139">
        <v>23</v>
      </c>
      <c r="B32" s="187" t="s">
        <v>528</v>
      </c>
      <c r="C32" s="188"/>
      <c r="D32" s="188">
        <v>67000000</v>
      </c>
      <c r="E32" s="189" t="s">
        <v>434</v>
      </c>
      <c r="F32" s="190" t="s">
        <v>484</v>
      </c>
    </row>
    <row r="33" spans="1:6" x14ac:dyDescent="0.25">
      <c r="A33" s="139">
        <v>24</v>
      </c>
      <c r="B33" s="187" t="s">
        <v>511</v>
      </c>
      <c r="C33" s="188"/>
      <c r="D33" s="188">
        <v>31276820</v>
      </c>
      <c r="E33" s="189" t="s">
        <v>434</v>
      </c>
      <c r="F33" s="190" t="s">
        <v>484</v>
      </c>
    </row>
    <row r="34" spans="1:6" x14ac:dyDescent="0.25">
      <c r="A34" s="139">
        <v>25</v>
      </c>
      <c r="B34" s="187" t="s">
        <v>512</v>
      </c>
      <c r="C34" s="188">
        <v>7736425</v>
      </c>
      <c r="D34" s="188"/>
      <c r="E34" s="189" t="s">
        <v>434</v>
      </c>
      <c r="F34" s="190" t="s">
        <v>484</v>
      </c>
    </row>
    <row r="35" spans="1:6" x14ac:dyDescent="0.25">
      <c r="A35" s="139">
        <v>26</v>
      </c>
      <c r="B35" s="187" t="s">
        <v>513</v>
      </c>
      <c r="C35" s="188">
        <v>2641348</v>
      </c>
      <c r="D35" s="188"/>
      <c r="E35" s="189" t="s">
        <v>434</v>
      </c>
      <c r="F35" s="190" t="s">
        <v>484</v>
      </c>
    </row>
    <row r="36" spans="1:6" x14ac:dyDescent="0.25">
      <c r="A36" s="139">
        <v>27</v>
      </c>
      <c r="B36" s="187" t="s">
        <v>514</v>
      </c>
      <c r="C36" s="188">
        <v>20407540</v>
      </c>
      <c r="D36" s="188"/>
      <c r="E36" s="189" t="s">
        <v>434</v>
      </c>
      <c r="F36" s="190" t="s">
        <v>484</v>
      </c>
    </row>
    <row r="37" spans="1:6" x14ac:dyDescent="0.25">
      <c r="A37" s="139">
        <v>28</v>
      </c>
      <c r="B37" s="187" t="s">
        <v>515</v>
      </c>
      <c r="C37" s="188">
        <v>25000000</v>
      </c>
      <c r="D37" s="188"/>
      <c r="E37" s="189" t="s">
        <v>434</v>
      </c>
      <c r="F37" s="190" t="s">
        <v>484</v>
      </c>
    </row>
    <row r="38" spans="1:6" x14ac:dyDescent="0.25">
      <c r="A38" s="139">
        <v>29</v>
      </c>
      <c r="B38" s="187" t="s">
        <v>455</v>
      </c>
      <c r="C38" s="188">
        <v>25760000</v>
      </c>
      <c r="D38" s="188"/>
      <c r="E38" s="191" t="s">
        <v>366</v>
      </c>
      <c r="F38" s="190" t="s">
        <v>516</v>
      </c>
    </row>
    <row r="39" spans="1:6" x14ac:dyDescent="0.25">
      <c r="A39" s="139">
        <v>30</v>
      </c>
      <c r="B39" s="187" t="s">
        <v>417</v>
      </c>
      <c r="C39" s="188">
        <v>40000000</v>
      </c>
      <c r="D39" s="188"/>
      <c r="E39" s="189" t="s">
        <v>366</v>
      </c>
      <c r="F39" s="190" t="s">
        <v>484</v>
      </c>
    </row>
    <row r="40" spans="1:6" x14ac:dyDescent="0.25">
      <c r="A40" s="139">
        <v>31</v>
      </c>
      <c r="B40" s="192" t="s">
        <v>454</v>
      </c>
      <c r="C40" s="188">
        <v>24000000</v>
      </c>
      <c r="D40" s="188"/>
      <c r="E40" s="191" t="s">
        <v>366</v>
      </c>
      <c r="F40" s="190" t="s">
        <v>484</v>
      </c>
    </row>
    <row r="41" spans="1:6" x14ac:dyDescent="0.25">
      <c r="A41" s="139">
        <v>32</v>
      </c>
      <c r="B41" s="187" t="s">
        <v>456</v>
      </c>
      <c r="C41" s="188">
        <v>32000000</v>
      </c>
      <c r="D41" s="188"/>
      <c r="E41" s="191" t="s">
        <v>366</v>
      </c>
      <c r="F41" s="190" t="s">
        <v>484</v>
      </c>
    </row>
    <row r="42" spans="1:6" x14ac:dyDescent="0.25">
      <c r="A42" s="139">
        <v>33</v>
      </c>
      <c r="B42" s="187" t="s">
        <v>457</v>
      </c>
      <c r="C42" s="188">
        <v>24000000</v>
      </c>
      <c r="D42" s="188"/>
      <c r="E42" s="191" t="s">
        <v>366</v>
      </c>
      <c r="F42" s="190" t="s">
        <v>484</v>
      </c>
    </row>
    <row r="43" spans="1:6" x14ac:dyDescent="0.25">
      <c r="A43" s="139">
        <v>34</v>
      </c>
      <c r="B43" s="187" t="s">
        <v>458</v>
      </c>
      <c r="C43" s="188">
        <v>16000000</v>
      </c>
      <c r="D43" s="188"/>
      <c r="E43" s="191" t="s">
        <v>366</v>
      </c>
      <c r="F43" s="190" t="s">
        <v>484</v>
      </c>
    </row>
    <row r="44" spans="1:6" x14ac:dyDescent="0.25">
      <c r="A44" s="139">
        <v>35</v>
      </c>
      <c r="B44" s="187" t="s">
        <v>459</v>
      </c>
      <c r="C44" s="188">
        <v>24000000</v>
      </c>
      <c r="D44" s="188"/>
      <c r="E44" s="191" t="s">
        <v>366</v>
      </c>
      <c r="F44" s="190" t="s">
        <v>484</v>
      </c>
    </row>
    <row r="45" spans="1:6" x14ac:dyDescent="0.25">
      <c r="A45" s="139">
        <v>36</v>
      </c>
      <c r="B45" s="187" t="s">
        <v>489</v>
      </c>
      <c r="C45" s="188">
        <v>48000000</v>
      </c>
      <c r="D45" s="188"/>
      <c r="E45" s="191" t="s">
        <v>366</v>
      </c>
      <c r="F45" s="190" t="s">
        <v>484</v>
      </c>
    </row>
    <row r="46" spans="1:6" x14ac:dyDescent="0.25">
      <c r="A46" s="139">
        <v>37</v>
      </c>
      <c r="B46" s="187" t="s">
        <v>490</v>
      </c>
      <c r="C46" s="188">
        <v>64000000</v>
      </c>
      <c r="D46" s="188"/>
      <c r="E46" s="191" t="s">
        <v>366</v>
      </c>
      <c r="F46" s="190" t="s">
        <v>484</v>
      </c>
    </row>
    <row r="47" spans="1:6" x14ac:dyDescent="0.25">
      <c r="A47" s="139">
        <v>38</v>
      </c>
      <c r="B47" s="187" t="s">
        <v>491</v>
      </c>
      <c r="C47" s="188">
        <v>182400000</v>
      </c>
      <c r="D47" s="188"/>
      <c r="E47" s="191" t="s">
        <v>366</v>
      </c>
      <c r="F47" s="190" t="s">
        <v>484</v>
      </c>
    </row>
    <row r="48" spans="1:6" x14ac:dyDescent="0.25">
      <c r="A48" s="139">
        <v>39</v>
      </c>
      <c r="B48" s="187" t="s">
        <v>494</v>
      </c>
      <c r="C48" s="188">
        <v>200000000</v>
      </c>
      <c r="D48" s="188"/>
      <c r="E48" s="191" t="s">
        <v>366</v>
      </c>
      <c r="F48" s="190" t="s">
        <v>484</v>
      </c>
    </row>
    <row r="49" spans="1:6" x14ac:dyDescent="0.25">
      <c r="A49" s="139">
        <v>40</v>
      </c>
      <c r="B49" s="187" t="s">
        <v>492</v>
      </c>
      <c r="C49" s="188">
        <v>57600000</v>
      </c>
      <c r="D49" s="188"/>
      <c r="E49" s="191" t="s">
        <v>366</v>
      </c>
      <c r="F49" s="190" t="s">
        <v>484</v>
      </c>
    </row>
    <row r="50" spans="1:6" x14ac:dyDescent="0.25">
      <c r="A50" s="139">
        <v>41</v>
      </c>
      <c r="B50" s="192" t="s">
        <v>503</v>
      </c>
      <c r="C50" s="188">
        <v>60000000</v>
      </c>
      <c r="D50" s="188"/>
      <c r="E50" s="191" t="s">
        <v>366</v>
      </c>
      <c r="F50" s="193" t="s">
        <v>484</v>
      </c>
    </row>
    <row r="51" spans="1:6" x14ac:dyDescent="0.25">
      <c r="A51" s="139">
        <v>42</v>
      </c>
      <c r="B51" s="192" t="s">
        <v>499</v>
      </c>
      <c r="C51" s="188"/>
      <c r="D51" s="188">
        <v>38400000</v>
      </c>
      <c r="E51" s="191" t="s">
        <v>366</v>
      </c>
      <c r="F51" s="193" t="s">
        <v>484</v>
      </c>
    </row>
    <row r="52" spans="1:6" x14ac:dyDescent="0.25">
      <c r="A52" s="139">
        <v>43</v>
      </c>
      <c r="B52" s="192" t="s">
        <v>500</v>
      </c>
      <c r="C52" s="188"/>
      <c r="D52" s="188">
        <v>40000000</v>
      </c>
      <c r="E52" s="191" t="s">
        <v>366</v>
      </c>
      <c r="F52" s="193" t="s">
        <v>484</v>
      </c>
    </row>
    <row r="53" spans="1:6" x14ac:dyDescent="0.25">
      <c r="A53" s="139">
        <v>44</v>
      </c>
      <c r="B53" s="192" t="s">
        <v>501</v>
      </c>
      <c r="C53" s="188"/>
      <c r="D53" s="188">
        <v>38000000</v>
      </c>
      <c r="E53" s="191" t="s">
        <v>366</v>
      </c>
      <c r="F53" s="193" t="s">
        <v>484</v>
      </c>
    </row>
    <row r="54" spans="1:6" x14ac:dyDescent="0.25">
      <c r="A54" s="139">
        <v>45</v>
      </c>
      <c r="B54" s="192" t="s">
        <v>502</v>
      </c>
      <c r="C54" s="188"/>
      <c r="D54" s="188">
        <v>40000000</v>
      </c>
      <c r="E54" s="191" t="s">
        <v>366</v>
      </c>
      <c r="F54" s="193" t="s">
        <v>484</v>
      </c>
    </row>
    <row r="55" spans="1:6" x14ac:dyDescent="0.25">
      <c r="A55" s="139">
        <v>46</v>
      </c>
      <c r="B55" s="192" t="s">
        <v>535</v>
      </c>
      <c r="C55" s="188"/>
      <c r="D55" s="188">
        <v>5300000</v>
      </c>
      <c r="E55" s="191" t="s">
        <v>366</v>
      </c>
      <c r="F55" s="193" t="s">
        <v>484</v>
      </c>
    </row>
    <row r="56" spans="1:6" x14ac:dyDescent="0.25">
      <c r="A56" s="139">
        <v>47</v>
      </c>
      <c r="B56" s="192" t="s">
        <v>533</v>
      </c>
      <c r="C56" s="188"/>
      <c r="D56" s="188">
        <v>5800000</v>
      </c>
      <c r="E56" s="191" t="s">
        <v>366</v>
      </c>
      <c r="F56" s="193" t="s">
        <v>484</v>
      </c>
    </row>
    <row r="57" spans="1:6" x14ac:dyDescent="0.25">
      <c r="A57" s="139">
        <v>48</v>
      </c>
      <c r="B57" s="192" t="s">
        <v>529</v>
      </c>
      <c r="C57" s="188"/>
      <c r="D57" s="188">
        <v>4950000</v>
      </c>
      <c r="E57" s="191" t="s">
        <v>366</v>
      </c>
      <c r="F57" s="193" t="s">
        <v>484</v>
      </c>
    </row>
    <row r="58" spans="1:6" x14ac:dyDescent="0.25">
      <c r="A58" s="139">
        <v>49</v>
      </c>
      <c r="B58" s="192" t="s">
        <v>530</v>
      </c>
      <c r="C58" s="188"/>
      <c r="D58" s="188">
        <v>4000000</v>
      </c>
      <c r="E58" s="191" t="s">
        <v>366</v>
      </c>
      <c r="F58" s="193" t="s">
        <v>484</v>
      </c>
    </row>
    <row r="59" spans="1:6" x14ac:dyDescent="0.25">
      <c r="A59" s="139">
        <v>50</v>
      </c>
      <c r="B59" s="192" t="s">
        <v>531</v>
      </c>
      <c r="C59" s="188"/>
      <c r="D59" s="188">
        <v>4230000</v>
      </c>
      <c r="E59" s="191" t="s">
        <v>366</v>
      </c>
      <c r="F59" s="193" t="s">
        <v>484</v>
      </c>
    </row>
    <row r="60" spans="1:6" x14ac:dyDescent="0.25">
      <c r="A60" s="139">
        <v>51</v>
      </c>
      <c r="B60" s="192" t="s">
        <v>532</v>
      </c>
      <c r="C60" s="188"/>
      <c r="D60" s="188">
        <v>4650000</v>
      </c>
      <c r="E60" s="191" t="s">
        <v>366</v>
      </c>
      <c r="F60" s="193" t="s">
        <v>484</v>
      </c>
    </row>
    <row r="61" spans="1:6" x14ac:dyDescent="0.25">
      <c r="A61" s="139">
        <v>52</v>
      </c>
      <c r="B61" s="192" t="s">
        <v>534</v>
      </c>
      <c r="C61" s="188"/>
      <c r="D61" s="188">
        <v>2900000</v>
      </c>
      <c r="E61" s="191" t="s">
        <v>366</v>
      </c>
      <c r="F61" s="193" t="s">
        <v>484</v>
      </c>
    </row>
    <row r="62" spans="1:6" x14ac:dyDescent="0.25">
      <c r="A62" s="139">
        <v>53</v>
      </c>
      <c r="B62" s="192" t="s">
        <v>537</v>
      </c>
      <c r="C62" s="188"/>
      <c r="D62" s="188">
        <v>41369847</v>
      </c>
      <c r="E62" s="191" t="s">
        <v>366</v>
      </c>
      <c r="F62" s="193" t="s">
        <v>484</v>
      </c>
    </row>
    <row r="63" spans="1:6" x14ac:dyDescent="0.25">
      <c r="A63" s="139">
        <v>54</v>
      </c>
      <c r="B63" s="192" t="s">
        <v>536</v>
      </c>
      <c r="C63" s="194">
        <v>4100000</v>
      </c>
      <c r="D63" s="188"/>
      <c r="E63" s="191" t="s">
        <v>366</v>
      </c>
      <c r="F63" s="193" t="s">
        <v>484</v>
      </c>
    </row>
    <row r="64" spans="1:6" x14ac:dyDescent="0.25">
      <c r="A64" s="139">
        <v>55</v>
      </c>
      <c r="B64" s="187" t="s">
        <v>460</v>
      </c>
      <c r="C64" s="194">
        <v>395000000</v>
      </c>
      <c r="D64" s="188"/>
      <c r="E64" s="191" t="s">
        <v>367</v>
      </c>
      <c r="F64" s="190" t="s">
        <v>516</v>
      </c>
    </row>
    <row r="65" spans="1:6" x14ac:dyDescent="0.25">
      <c r="A65" s="139">
        <v>56</v>
      </c>
      <c r="B65" s="187" t="s">
        <v>462</v>
      </c>
      <c r="C65" s="194">
        <v>41000000</v>
      </c>
      <c r="D65" s="188"/>
      <c r="E65" s="191" t="s">
        <v>367</v>
      </c>
      <c r="F65" s="190" t="s">
        <v>516</v>
      </c>
    </row>
    <row r="66" spans="1:6" x14ac:dyDescent="0.25">
      <c r="A66" s="139">
        <v>57</v>
      </c>
      <c r="B66" s="187" t="s">
        <v>463</v>
      </c>
      <c r="C66" s="194">
        <v>35200000</v>
      </c>
      <c r="D66" s="188"/>
      <c r="E66" s="191" t="s">
        <v>367</v>
      </c>
      <c r="F66" s="190" t="s">
        <v>516</v>
      </c>
    </row>
    <row r="67" spans="1:6" x14ac:dyDescent="0.25">
      <c r="A67" s="139">
        <v>58</v>
      </c>
      <c r="B67" s="187" t="s">
        <v>464</v>
      </c>
      <c r="C67" s="194">
        <v>12352000</v>
      </c>
      <c r="D67" s="188"/>
      <c r="E67" s="191" t="s">
        <v>367</v>
      </c>
      <c r="F67" s="190" t="s">
        <v>516</v>
      </c>
    </row>
    <row r="68" spans="1:6" x14ac:dyDescent="0.25">
      <c r="A68" s="139">
        <v>59</v>
      </c>
      <c r="B68" s="187" t="s">
        <v>465</v>
      </c>
      <c r="C68" s="194">
        <v>39700000</v>
      </c>
      <c r="D68" s="188"/>
      <c r="E68" s="191" t="s">
        <v>367</v>
      </c>
      <c r="F68" s="190" t="s">
        <v>516</v>
      </c>
    </row>
    <row r="69" spans="1:6" ht="15.75" customHeight="1" x14ac:dyDescent="0.25">
      <c r="A69" s="139">
        <v>60</v>
      </c>
      <c r="B69" s="192" t="s">
        <v>485</v>
      </c>
      <c r="C69" s="194">
        <v>51968000</v>
      </c>
      <c r="D69" s="188"/>
      <c r="E69" s="191" t="s">
        <v>367</v>
      </c>
      <c r="F69" s="190" t="s">
        <v>516</v>
      </c>
    </row>
    <row r="70" spans="1:6" x14ac:dyDescent="0.25">
      <c r="A70" s="139">
        <v>61</v>
      </c>
      <c r="B70" s="192" t="s">
        <v>486</v>
      </c>
      <c r="C70" s="194">
        <v>55000000</v>
      </c>
      <c r="D70" s="188"/>
      <c r="E70" s="191" t="s">
        <v>367</v>
      </c>
      <c r="F70" s="190" t="s">
        <v>516</v>
      </c>
    </row>
    <row r="71" spans="1:6" x14ac:dyDescent="0.25">
      <c r="A71" s="139">
        <v>62</v>
      </c>
      <c r="B71" s="192" t="s">
        <v>487</v>
      </c>
      <c r="C71" s="188">
        <v>387450000</v>
      </c>
      <c r="D71" s="188"/>
      <c r="E71" s="191" t="s">
        <v>367</v>
      </c>
      <c r="F71" s="190" t="s">
        <v>516</v>
      </c>
    </row>
    <row r="72" spans="1:6" x14ac:dyDescent="0.25">
      <c r="A72" s="139">
        <v>63</v>
      </c>
      <c r="B72" s="192" t="s">
        <v>488</v>
      </c>
      <c r="C72" s="188">
        <v>84000000</v>
      </c>
      <c r="D72" s="188"/>
      <c r="E72" s="191" t="s">
        <v>367</v>
      </c>
      <c r="F72" s="190" t="s">
        <v>516</v>
      </c>
    </row>
    <row r="73" spans="1:6" x14ac:dyDescent="0.25">
      <c r="A73" s="139">
        <v>64</v>
      </c>
      <c r="B73" s="187" t="s">
        <v>461</v>
      </c>
      <c r="C73" s="188">
        <v>56000000</v>
      </c>
      <c r="D73" s="188"/>
      <c r="E73" s="191" t="s">
        <v>367</v>
      </c>
      <c r="F73" s="190" t="s">
        <v>484</v>
      </c>
    </row>
    <row r="74" spans="1:6" x14ac:dyDescent="0.25">
      <c r="A74" s="139">
        <v>65</v>
      </c>
      <c r="B74" s="192" t="s">
        <v>493</v>
      </c>
      <c r="C74" s="188">
        <v>200000000</v>
      </c>
      <c r="D74" s="188"/>
      <c r="E74" s="191" t="s">
        <v>367</v>
      </c>
      <c r="F74" s="193" t="s">
        <v>484</v>
      </c>
    </row>
    <row r="75" spans="1:6" x14ac:dyDescent="0.25">
      <c r="A75" s="139">
        <v>66</v>
      </c>
      <c r="B75" s="192" t="s">
        <v>495</v>
      </c>
      <c r="C75" s="188">
        <v>200000000</v>
      </c>
      <c r="D75" s="188"/>
      <c r="E75" s="191" t="s">
        <v>367</v>
      </c>
      <c r="F75" s="193" t="s">
        <v>484</v>
      </c>
    </row>
    <row r="76" spans="1:6" x14ac:dyDescent="0.25">
      <c r="A76" s="139">
        <v>67</v>
      </c>
      <c r="B76" s="192" t="s">
        <v>504</v>
      </c>
      <c r="C76" s="188">
        <v>132000000</v>
      </c>
      <c r="D76" s="188"/>
      <c r="E76" s="191" t="s">
        <v>367</v>
      </c>
      <c r="F76" s="193" t="s">
        <v>484</v>
      </c>
    </row>
    <row r="77" spans="1:6" x14ac:dyDescent="0.25">
      <c r="A77" s="139">
        <v>68</v>
      </c>
      <c r="B77" s="192" t="s">
        <v>496</v>
      </c>
      <c r="C77" s="188">
        <v>40000000</v>
      </c>
      <c r="D77" s="188"/>
      <c r="E77" s="191" t="s">
        <v>367</v>
      </c>
      <c r="F77" s="193" t="s">
        <v>484</v>
      </c>
    </row>
    <row r="78" spans="1:6" x14ac:dyDescent="0.25">
      <c r="A78" s="139">
        <v>69</v>
      </c>
      <c r="B78" s="192" t="s">
        <v>497</v>
      </c>
      <c r="C78" s="188">
        <v>40000000</v>
      </c>
      <c r="D78" s="188"/>
      <c r="E78" s="191" t="s">
        <v>367</v>
      </c>
      <c r="F78" s="193" t="s">
        <v>484</v>
      </c>
    </row>
    <row r="79" spans="1:6" x14ac:dyDescent="0.25">
      <c r="A79" s="139">
        <v>70</v>
      </c>
      <c r="B79" s="192" t="s">
        <v>498</v>
      </c>
      <c r="C79" s="188">
        <v>180000000</v>
      </c>
      <c r="D79" s="188"/>
      <c r="E79" s="191" t="s">
        <v>367</v>
      </c>
      <c r="F79" s="193" t="s">
        <v>484</v>
      </c>
    </row>
    <row r="80" spans="1:6" x14ac:dyDescent="0.25">
      <c r="A80" s="139">
        <v>71</v>
      </c>
      <c r="B80" s="192" t="s">
        <v>521</v>
      </c>
      <c r="C80" s="188">
        <v>100000000</v>
      </c>
      <c r="D80" s="188"/>
      <c r="E80" s="191" t="s">
        <v>518</v>
      </c>
      <c r="F80" s="193" t="s">
        <v>484</v>
      </c>
    </row>
    <row r="81" spans="1:6" x14ac:dyDescent="0.25">
      <c r="A81" s="139">
        <v>72</v>
      </c>
      <c r="B81" s="192" t="s">
        <v>523</v>
      </c>
      <c r="C81" s="188">
        <v>2580000</v>
      </c>
      <c r="D81" s="188"/>
      <c r="E81" s="191" t="s">
        <v>524</v>
      </c>
      <c r="F81" s="193" t="s">
        <v>484</v>
      </c>
    </row>
    <row r="82" spans="1:6" x14ac:dyDescent="0.25">
      <c r="A82" s="139">
        <v>73</v>
      </c>
      <c r="B82" s="187" t="s">
        <v>439</v>
      </c>
      <c r="C82" s="194">
        <v>180000000</v>
      </c>
      <c r="D82" s="188"/>
      <c r="E82" s="189" t="s">
        <v>405</v>
      </c>
      <c r="F82" s="190" t="s">
        <v>516</v>
      </c>
    </row>
    <row r="83" spans="1:6" x14ac:dyDescent="0.25">
      <c r="A83" s="139">
        <v>74</v>
      </c>
      <c r="B83" s="187" t="s">
        <v>442</v>
      </c>
      <c r="C83" s="194">
        <v>98000000</v>
      </c>
      <c r="D83" s="188"/>
      <c r="E83" s="189" t="s">
        <v>405</v>
      </c>
      <c r="F83" s="193" t="s">
        <v>484</v>
      </c>
    </row>
    <row r="84" spans="1:6" x14ac:dyDescent="0.25">
      <c r="A84" s="139">
        <v>75</v>
      </c>
      <c r="B84" s="187" t="s">
        <v>471</v>
      </c>
      <c r="C84" s="188">
        <v>60000000</v>
      </c>
      <c r="D84" s="188"/>
      <c r="E84" s="189" t="s">
        <v>405</v>
      </c>
      <c r="F84" s="190" t="s">
        <v>516</v>
      </c>
    </row>
    <row r="85" spans="1:6" x14ac:dyDescent="0.25">
      <c r="A85" s="139">
        <v>76</v>
      </c>
      <c r="B85" s="192" t="s">
        <v>525</v>
      </c>
      <c r="C85" s="188">
        <v>1800000</v>
      </c>
      <c r="D85" s="188"/>
      <c r="E85" s="191" t="s">
        <v>526</v>
      </c>
      <c r="F85" s="193" t="s">
        <v>484</v>
      </c>
    </row>
    <row r="86" spans="1:6" x14ac:dyDescent="0.25">
      <c r="A86" s="139">
        <v>77</v>
      </c>
      <c r="B86" s="192" t="s">
        <v>446</v>
      </c>
      <c r="C86" s="188">
        <v>800000</v>
      </c>
      <c r="D86" s="188"/>
      <c r="E86" s="191" t="s">
        <v>406</v>
      </c>
      <c r="F86" s="193" t="s">
        <v>484</v>
      </c>
    </row>
    <row r="87" spans="1:6" x14ac:dyDescent="0.25">
      <c r="A87" s="139">
        <v>78</v>
      </c>
      <c r="B87" s="192" t="s">
        <v>519</v>
      </c>
      <c r="C87" s="188">
        <v>3200000</v>
      </c>
      <c r="D87" s="188"/>
      <c r="E87" s="191" t="s">
        <v>406</v>
      </c>
      <c r="F87" s="193" t="s">
        <v>484</v>
      </c>
    </row>
    <row r="88" spans="1:6" ht="15.75" thickBot="1" x14ac:dyDescent="0.3">
      <c r="A88" s="139">
        <v>79</v>
      </c>
      <c r="B88" s="192" t="s">
        <v>520</v>
      </c>
      <c r="C88" s="188">
        <v>377000</v>
      </c>
      <c r="D88" s="188"/>
      <c r="E88" s="191" t="s">
        <v>406</v>
      </c>
      <c r="F88" s="195">
        <v>2023</v>
      </c>
    </row>
    <row r="89" spans="1:6" ht="15.75" thickBot="1" x14ac:dyDescent="0.3">
      <c r="A89" s="202" t="s">
        <v>445</v>
      </c>
      <c r="B89" s="203"/>
      <c r="C89" s="137">
        <v>3599501313</v>
      </c>
      <c r="D89" s="137">
        <v>713986667</v>
      </c>
      <c r="E89" s="141" t="s">
        <v>163</v>
      </c>
      <c r="F89" s="75"/>
    </row>
    <row r="90" spans="1:6" ht="6" customHeight="1" x14ac:dyDescent="0.25">
      <c r="A90" s="75"/>
      <c r="B90" s="74"/>
      <c r="C90" s="136"/>
      <c r="D90" s="136"/>
      <c r="E90" s="75"/>
      <c r="F90" s="75"/>
    </row>
    <row r="91" spans="1:6" x14ac:dyDescent="0.25">
      <c r="A91" s="75"/>
      <c r="B91" s="76" t="s">
        <v>340</v>
      </c>
      <c r="C91" s="138">
        <v>164080000</v>
      </c>
      <c r="D91" s="138">
        <v>0</v>
      </c>
      <c r="E91" s="142">
        <v>164080000</v>
      </c>
      <c r="F91" s="152" t="s">
        <v>451</v>
      </c>
    </row>
    <row r="92" spans="1:6" x14ac:dyDescent="0.25">
      <c r="A92" s="75"/>
      <c r="B92" s="76" t="s">
        <v>364</v>
      </c>
      <c r="C92" s="138">
        <v>801860000</v>
      </c>
      <c r="D92" s="138">
        <v>229599847</v>
      </c>
      <c r="E92" s="142">
        <v>1031459847</v>
      </c>
      <c r="F92" s="152" t="s">
        <v>449</v>
      </c>
    </row>
    <row r="93" spans="1:6" x14ac:dyDescent="0.25">
      <c r="A93" s="75"/>
      <c r="B93" s="76" t="s">
        <v>365</v>
      </c>
      <c r="C93" s="138">
        <v>1949670000</v>
      </c>
      <c r="D93" s="138">
        <v>0</v>
      </c>
      <c r="E93" s="142">
        <v>1949670000</v>
      </c>
      <c r="F93" s="152" t="s">
        <v>450</v>
      </c>
    </row>
    <row r="94" spans="1:6" x14ac:dyDescent="0.25">
      <c r="A94" s="75"/>
      <c r="B94" s="76" t="s">
        <v>517</v>
      </c>
      <c r="C94" s="138">
        <v>100000000</v>
      </c>
      <c r="D94" s="138">
        <v>0</v>
      </c>
      <c r="E94" s="142">
        <v>100000000</v>
      </c>
      <c r="F94" s="152" t="s">
        <v>448</v>
      </c>
    </row>
    <row r="95" spans="1:6" x14ac:dyDescent="0.25">
      <c r="A95" s="75"/>
      <c r="B95" s="76" t="s">
        <v>443</v>
      </c>
      <c r="C95" s="138">
        <v>237134313</v>
      </c>
      <c r="D95" s="138">
        <v>484386820</v>
      </c>
      <c r="E95" s="142">
        <v>721521133</v>
      </c>
      <c r="F95" s="152" t="s">
        <v>452</v>
      </c>
    </row>
    <row r="96" spans="1:6" x14ac:dyDescent="0.25">
      <c r="A96" s="75"/>
      <c r="B96" s="76" t="s">
        <v>522</v>
      </c>
      <c r="C96" s="138">
        <v>2580000</v>
      </c>
      <c r="D96" s="138"/>
      <c r="E96" s="142">
        <v>2580000</v>
      </c>
      <c r="F96" s="152" t="s">
        <v>449</v>
      </c>
    </row>
    <row r="97" spans="1:6" x14ac:dyDescent="0.25">
      <c r="A97" s="75"/>
      <c r="B97" s="76" t="s">
        <v>426</v>
      </c>
      <c r="C97" s="138">
        <v>338000000</v>
      </c>
      <c r="D97" s="138"/>
      <c r="E97" s="142">
        <v>338000000</v>
      </c>
      <c r="F97" s="152" t="s">
        <v>453</v>
      </c>
    </row>
    <row r="98" spans="1:6" x14ac:dyDescent="0.25">
      <c r="A98" s="75"/>
      <c r="B98" s="76" t="s">
        <v>527</v>
      </c>
      <c r="C98" s="138">
        <v>1800000</v>
      </c>
      <c r="D98" s="138"/>
      <c r="E98" s="142">
        <v>1800000</v>
      </c>
      <c r="F98" s="152" t="s">
        <v>449</v>
      </c>
    </row>
    <row r="99" spans="1:6" x14ac:dyDescent="0.25">
      <c r="A99" s="75"/>
      <c r="B99" s="169" t="s">
        <v>427</v>
      </c>
      <c r="C99" s="138">
        <v>4377000</v>
      </c>
      <c r="D99" s="138"/>
      <c r="E99" s="142">
        <v>4377000</v>
      </c>
      <c r="F99" s="152" t="s">
        <v>447</v>
      </c>
    </row>
    <row r="100" spans="1:6" ht="15.75" thickBot="1" x14ac:dyDescent="0.3">
      <c r="A100" s="75"/>
      <c r="B100" s="76"/>
      <c r="C100" s="138"/>
      <c r="D100" s="138"/>
      <c r="E100" s="75"/>
      <c r="F100" s="75"/>
    </row>
    <row r="101" spans="1:6" ht="15.75" thickBot="1" x14ac:dyDescent="0.3">
      <c r="A101" s="75"/>
      <c r="B101" s="74"/>
      <c r="C101" s="137">
        <v>3599501313</v>
      </c>
      <c r="D101" s="137">
        <v>713986667</v>
      </c>
      <c r="E101" s="143">
        <v>4313487980</v>
      </c>
      <c r="F101" s="75"/>
    </row>
    <row r="102" spans="1:6" x14ac:dyDescent="0.25">
      <c r="C102" s="32">
        <v>0</v>
      </c>
      <c r="D102" s="32">
        <v>0</v>
      </c>
      <c r="E102" s="32"/>
    </row>
  </sheetData>
  <autoFilter ref="B9:F89" xr:uid="{00000000-0009-0000-0000-000021000000}"/>
  <mergeCells count="3">
    <mergeCell ref="A89:B89"/>
    <mergeCell ref="A7:F7"/>
    <mergeCell ref="A8:F8"/>
  </mergeCells>
  <phoneticPr fontId="3" type="noConversion"/>
  <printOptions horizontalCentered="1"/>
  <pageMargins left="0.39370078740157483" right="0.39370078740157483" top="0.15748031496062992" bottom="0.35433070866141736" header="0.31496062992125984" footer="0.31496062992125984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25"/>
  <sheetViews>
    <sheetView topLeftCell="A7" workbookViewId="0">
      <selection activeCell="F23" sqref="F23"/>
    </sheetView>
  </sheetViews>
  <sheetFormatPr baseColWidth="10" defaultRowHeight="15" x14ac:dyDescent="0.25"/>
  <cols>
    <col min="1" max="1" width="11.42578125" style="111"/>
    <col min="3" max="3" width="15.7109375" bestFit="1" customWidth="1"/>
    <col min="4" max="4" width="23" bestFit="1" customWidth="1"/>
    <col min="5" max="5" width="14.85546875" bestFit="1" customWidth="1"/>
  </cols>
  <sheetData>
    <row r="1" spans="1:12" x14ac:dyDescent="0.25">
      <c r="C1" t="s">
        <v>303</v>
      </c>
      <c r="D1" t="s">
        <v>385</v>
      </c>
      <c r="E1" t="s">
        <v>386</v>
      </c>
      <c r="F1" s="112" t="s">
        <v>384</v>
      </c>
      <c r="G1" s="112">
        <v>412</v>
      </c>
      <c r="H1" s="112">
        <v>413</v>
      </c>
      <c r="I1" s="112">
        <v>431</v>
      </c>
      <c r="J1" s="112">
        <v>511</v>
      </c>
    </row>
    <row r="5" spans="1:12" x14ac:dyDescent="0.25">
      <c r="A5" s="111" t="s">
        <v>345</v>
      </c>
      <c r="B5" s="77">
        <v>414</v>
      </c>
      <c r="C5" s="119" t="s">
        <v>310</v>
      </c>
      <c r="D5" s="119"/>
      <c r="E5" s="119" t="s">
        <v>311</v>
      </c>
      <c r="F5" s="120">
        <f>SUM(G5:J5)</f>
        <v>5608000</v>
      </c>
      <c r="G5" s="120">
        <v>828000</v>
      </c>
      <c r="H5" s="120">
        <v>2160000</v>
      </c>
      <c r="I5" s="120"/>
      <c r="J5" s="120">
        <v>2620000</v>
      </c>
      <c r="K5" s="47">
        <f>SUM(G5:J5)</f>
        <v>5608000</v>
      </c>
    </row>
    <row r="6" spans="1:12" s="24" customFormat="1" x14ac:dyDescent="0.25">
      <c r="A6" s="127" t="s">
        <v>392</v>
      </c>
      <c r="B6" s="128"/>
      <c r="C6" s="121"/>
      <c r="D6" s="121" t="s">
        <v>393</v>
      </c>
      <c r="E6" s="121"/>
      <c r="F6" s="129">
        <f>SUM(G6:J6)</f>
        <v>1025000</v>
      </c>
      <c r="G6" s="129"/>
      <c r="H6" s="129"/>
      <c r="I6" s="129"/>
      <c r="J6" s="129">
        <v>1025000</v>
      </c>
      <c r="K6" s="122">
        <f>SUM(G6:J6)</f>
        <v>1025000</v>
      </c>
    </row>
    <row r="7" spans="1:12" x14ac:dyDescent="0.25">
      <c r="A7" s="111" t="s">
        <v>346</v>
      </c>
      <c r="B7" s="77">
        <v>414</v>
      </c>
      <c r="C7" s="119" t="s">
        <v>312</v>
      </c>
      <c r="D7" s="119"/>
      <c r="E7" s="119" t="s">
        <v>311</v>
      </c>
    </row>
    <row r="8" spans="1:12" s="24" customFormat="1" x14ac:dyDescent="0.25">
      <c r="A8" s="127" t="s">
        <v>387</v>
      </c>
      <c r="B8" s="128"/>
      <c r="C8" s="121"/>
      <c r="D8" s="121" t="s">
        <v>388</v>
      </c>
      <c r="E8" s="121"/>
      <c r="F8" s="129">
        <f t="shared" ref="F8:F14" si="0">SUM(G8:J8)</f>
        <v>10916050</v>
      </c>
      <c r="G8" s="129">
        <v>80000</v>
      </c>
      <c r="H8" s="129">
        <v>4136050</v>
      </c>
      <c r="I8" s="129"/>
      <c r="J8" s="129">
        <v>6700000</v>
      </c>
      <c r="K8" s="122">
        <f t="shared" ref="K8:K14" si="1">SUM(G8:J8)</f>
        <v>10916050</v>
      </c>
    </row>
    <row r="9" spans="1:12" s="24" customFormat="1" x14ac:dyDescent="0.25">
      <c r="A9" s="127" t="s">
        <v>389</v>
      </c>
      <c r="B9" s="128"/>
      <c r="C9" s="121"/>
      <c r="D9" s="121" t="s">
        <v>390</v>
      </c>
      <c r="E9" s="121"/>
      <c r="F9" s="129">
        <f t="shared" si="0"/>
        <v>9166050</v>
      </c>
      <c r="G9" s="129">
        <v>80000</v>
      </c>
      <c r="H9" s="129">
        <v>3136050</v>
      </c>
      <c r="I9" s="129"/>
      <c r="J9" s="129">
        <v>5950000</v>
      </c>
      <c r="K9" s="122">
        <f t="shared" si="1"/>
        <v>9166050</v>
      </c>
    </row>
    <row r="10" spans="1:12" s="24" customFormat="1" x14ac:dyDescent="0.25">
      <c r="A10" s="127" t="s">
        <v>391</v>
      </c>
      <c r="B10" s="128"/>
      <c r="C10" s="121"/>
      <c r="D10" s="121" t="s">
        <v>388</v>
      </c>
      <c r="E10" s="121"/>
      <c r="F10" s="129">
        <f t="shared" si="0"/>
        <v>1750000</v>
      </c>
      <c r="G10" s="129"/>
      <c r="H10" s="129">
        <v>1000000</v>
      </c>
      <c r="I10" s="129"/>
      <c r="J10" s="129">
        <v>750000</v>
      </c>
      <c r="K10" s="122">
        <f t="shared" si="1"/>
        <v>1750000</v>
      </c>
    </row>
    <row r="11" spans="1:12" x14ac:dyDescent="0.25">
      <c r="A11" s="111" t="s">
        <v>347</v>
      </c>
      <c r="B11" s="77">
        <v>414</v>
      </c>
      <c r="C11" s="119" t="s">
        <v>313</v>
      </c>
      <c r="D11" s="119"/>
      <c r="E11" s="119" t="s">
        <v>311</v>
      </c>
      <c r="F11" s="120">
        <f t="shared" si="0"/>
        <v>1375000</v>
      </c>
      <c r="G11" s="120">
        <v>800000</v>
      </c>
      <c r="H11" s="120">
        <v>575000</v>
      </c>
      <c r="I11" s="120"/>
      <c r="J11" s="120"/>
      <c r="K11" s="47">
        <f t="shared" si="1"/>
        <v>1375000</v>
      </c>
    </row>
    <row r="12" spans="1:12" x14ac:dyDescent="0.25">
      <c r="A12" s="111" t="s">
        <v>348</v>
      </c>
      <c r="B12" s="77">
        <v>414</v>
      </c>
      <c r="C12" s="119" t="s">
        <v>314</v>
      </c>
      <c r="D12" s="119"/>
      <c r="E12" s="119" t="s">
        <v>311</v>
      </c>
      <c r="F12" s="120">
        <f t="shared" si="0"/>
        <v>4227650</v>
      </c>
      <c r="G12" s="120">
        <v>950000</v>
      </c>
      <c r="H12" s="120">
        <f>3231650-414000</f>
        <v>2817650</v>
      </c>
      <c r="I12" s="120"/>
      <c r="J12" s="120">
        <v>460000</v>
      </c>
      <c r="K12" s="47">
        <f t="shared" si="1"/>
        <v>4227650</v>
      </c>
      <c r="L12" s="47"/>
    </row>
    <row r="13" spans="1:12" x14ac:dyDescent="0.25">
      <c r="A13" s="111" t="s">
        <v>349</v>
      </c>
      <c r="B13" s="77">
        <v>414</v>
      </c>
      <c r="C13" s="119" t="s">
        <v>342</v>
      </c>
      <c r="D13" s="119"/>
      <c r="E13" s="119" t="s">
        <v>311</v>
      </c>
      <c r="F13" s="120">
        <f t="shared" si="0"/>
        <v>5805000</v>
      </c>
      <c r="G13" s="120">
        <v>225000</v>
      </c>
      <c r="H13" s="120">
        <v>1080000</v>
      </c>
      <c r="I13" s="120"/>
      <c r="J13" s="120">
        <v>4500000</v>
      </c>
      <c r="K13" s="47">
        <f t="shared" si="1"/>
        <v>5805000</v>
      </c>
    </row>
    <row r="14" spans="1:12" x14ac:dyDescent="0.25">
      <c r="A14" s="111" t="s">
        <v>350</v>
      </c>
      <c r="B14" s="77">
        <v>414</v>
      </c>
      <c r="C14" s="119" t="s">
        <v>315</v>
      </c>
      <c r="D14" s="119"/>
      <c r="E14" s="119" t="s">
        <v>311</v>
      </c>
      <c r="F14" s="120">
        <f t="shared" si="0"/>
        <v>2000000</v>
      </c>
      <c r="G14" s="120"/>
      <c r="H14" s="120"/>
      <c r="I14" s="120">
        <v>2000000</v>
      </c>
      <c r="J14" s="120"/>
      <c r="K14" s="47">
        <f t="shared" si="1"/>
        <v>2000000</v>
      </c>
    </row>
    <row r="15" spans="1:12" x14ac:dyDescent="0.25">
      <c r="A15" s="111" t="s">
        <v>351</v>
      </c>
      <c r="B15" s="77">
        <v>414</v>
      </c>
      <c r="C15" s="119" t="s">
        <v>316</v>
      </c>
      <c r="D15" s="119"/>
      <c r="E15" s="119" t="s">
        <v>311</v>
      </c>
      <c r="F15" s="120">
        <f t="shared" ref="F15:F22" si="2">SUM(G15:J15)</f>
        <v>2000000</v>
      </c>
      <c r="G15" s="120"/>
      <c r="H15" s="120">
        <v>2000000</v>
      </c>
      <c r="I15" s="120"/>
      <c r="J15" s="120"/>
      <c r="K15" s="47">
        <f t="shared" ref="K15:K22" si="3">SUM(G15:J15)</f>
        <v>2000000</v>
      </c>
    </row>
    <row r="16" spans="1:12" x14ac:dyDescent="0.25">
      <c r="A16" s="111" t="s">
        <v>354</v>
      </c>
      <c r="B16" s="124">
        <v>431</v>
      </c>
      <c r="C16" s="123" t="s">
        <v>318</v>
      </c>
      <c r="D16" s="78"/>
      <c r="E16" s="119" t="s">
        <v>317</v>
      </c>
      <c r="F16" s="120">
        <f>SUM(G16:J16)</f>
        <v>2800000</v>
      </c>
      <c r="G16" s="120">
        <f>750000+200000</f>
        <v>950000</v>
      </c>
      <c r="H16" s="120">
        <v>1850000</v>
      </c>
      <c r="I16" s="120"/>
      <c r="J16" s="120"/>
      <c r="K16" s="47">
        <f>SUM(G16:J16)</f>
        <v>2800000</v>
      </c>
    </row>
    <row r="17" spans="1:11" x14ac:dyDescent="0.25">
      <c r="A17" s="111" t="s">
        <v>353</v>
      </c>
      <c r="B17" s="124">
        <v>431</v>
      </c>
      <c r="C17" s="123" t="s">
        <v>344</v>
      </c>
      <c r="D17" s="78"/>
      <c r="E17" s="119" t="s">
        <v>317</v>
      </c>
      <c r="F17" s="120">
        <f>SUM(G17:J17)</f>
        <v>65000</v>
      </c>
      <c r="G17" s="120">
        <v>2000</v>
      </c>
      <c r="H17" s="120">
        <v>63000</v>
      </c>
      <c r="I17" s="120"/>
      <c r="J17" s="120"/>
      <c r="K17" s="47">
        <f>SUM(G17:J17)</f>
        <v>65000</v>
      </c>
    </row>
    <row r="18" spans="1:11" x14ac:dyDescent="0.25">
      <c r="A18" s="111" t="s">
        <v>352</v>
      </c>
      <c r="B18" s="124">
        <v>431</v>
      </c>
      <c r="C18" s="123" t="s">
        <v>395</v>
      </c>
      <c r="D18" s="78"/>
      <c r="E18" s="119" t="s">
        <v>317</v>
      </c>
      <c r="F18" s="120">
        <f t="shared" si="2"/>
        <v>580000</v>
      </c>
      <c r="G18" s="120">
        <v>150000</v>
      </c>
      <c r="H18" s="120">
        <v>250000</v>
      </c>
      <c r="I18" s="120"/>
      <c r="J18" s="120">
        <v>180000</v>
      </c>
      <c r="K18" s="47">
        <f t="shared" si="3"/>
        <v>580000</v>
      </c>
    </row>
    <row r="19" spans="1:11" x14ac:dyDescent="0.25">
      <c r="B19" s="125">
        <v>431</v>
      </c>
      <c r="C19" s="126" t="s">
        <v>394</v>
      </c>
      <c r="D19" s="78"/>
      <c r="E19" s="119" t="s">
        <v>317</v>
      </c>
      <c r="F19" s="120">
        <f t="shared" si="2"/>
        <v>319000</v>
      </c>
      <c r="G19" s="120">
        <v>4000</v>
      </c>
      <c r="H19" s="120">
        <v>85000</v>
      </c>
      <c r="I19" s="120"/>
      <c r="J19" s="120">
        <v>230000</v>
      </c>
      <c r="K19" s="47">
        <f t="shared" si="3"/>
        <v>319000</v>
      </c>
    </row>
    <row r="20" spans="1:11" x14ac:dyDescent="0.25">
      <c r="B20" s="125">
        <v>431</v>
      </c>
      <c r="C20" s="126" t="s">
        <v>396</v>
      </c>
      <c r="D20" s="78"/>
      <c r="E20" s="119" t="s">
        <v>317</v>
      </c>
      <c r="F20" s="120">
        <f t="shared" si="2"/>
        <v>618000</v>
      </c>
      <c r="G20" s="120">
        <v>23000</v>
      </c>
      <c r="H20" s="120">
        <v>320000</v>
      </c>
      <c r="I20" s="120"/>
      <c r="J20" s="120">
        <v>275000</v>
      </c>
      <c r="K20" s="47">
        <f t="shared" si="3"/>
        <v>618000</v>
      </c>
    </row>
    <row r="21" spans="1:11" x14ac:dyDescent="0.25">
      <c r="B21" s="125">
        <v>431</v>
      </c>
      <c r="C21" s="126" t="s">
        <v>397</v>
      </c>
      <c r="D21" s="78"/>
      <c r="E21" s="119" t="s">
        <v>317</v>
      </c>
      <c r="F21" s="120">
        <f t="shared" si="2"/>
        <v>615000</v>
      </c>
      <c r="G21" s="120">
        <v>35000</v>
      </c>
      <c r="H21" s="120"/>
      <c r="I21" s="120"/>
      <c r="J21" s="120">
        <f>310000+270000</f>
        <v>580000</v>
      </c>
      <c r="K21" s="47">
        <f t="shared" si="3"/>
        <v>615000</v>
      </c>
    </row>
    <row r="22" spans="1:11" x14ac:dyDescent="0.25">
      <c r="A22" s="111" t="s">
        <v>352</v>
      </c>
      <c r="B22" s="124">
        <v>431</v>
      </c>
      <c r="C22" s="123" t="s">
        <v>343</v>
      </c>
      <c r="D22" s="78"/>
      <c r="E22" s="119" t="s">
        <v>317</v>
      </c>
      <c r="F22" s="120">
        <f t="shared" si="2"/>
        <v>900000</v>
      </c>
      <c r="G22" s="120">
        <v>50000</v>
      </c>
      <c r="H22" s="120">
        <v>750000</v>
      </c>
      <c r="I22" s="120"/>
      <c r="J22" s="120">
        <v>100000</v>
      </c>
      <c r="K22" s="47">
        <f t="shared" si="3"/>
        <v>900000</v>
      </c>
    </row>
    <row r="23" spans="1:11" x14ac:dyDescent="0.25">
      <c r="B23" s="125">
        <v>431</v>
      </c>
      <c r="C23" s="126" t="s">
        <v>398</v>
      </c>
      <c r="D23" s="78"/>
      <c r="E23" s="119" t="s">
        <v>317</v>
      </c>
      <c r="F23" s="120">
        <f>SUM(G23:J23)</f>
        <v>650000</v>
      </c>
      <c r="G23" s="120"/>
      <c r="H23" s="120">
        <v>70000</v>
      </c>
      <c r="I23" s="120"/>
      <c r="J23" s="120">
        <f>310000+270000</f>
        <v>580000</v>
      </c>
      <c r="K23" s="47">
        <f>SUM(G23:J23)</f>
        <v>650000</v>
      </c>
    </row>
    <row r="24" spans="1:11" x14ac:dyDescent="0.25">
      <c r="E24" s="119"/>
      <c r="F24" s="120"/>
    </row>
    <row r="25" spans="1:11" x14ac:dyDescent="0.25">
      <c r="A25" s="111" t="s">
        <v>355</v>
      </c>
      <c r="B25" s="77">
        <v>611</v>
      </c>
      <c r="C25" s="126" t="s">
        <v>399</v>
      </c>
      <c r="D25" s="78"/>
      <c r="E25" s="119" t="s">
        <v>304</v>
      </c>
      <c r="F25" s="120">
        <f>SUM(G25:J25)</f>
        <v>651000</v>
      </c>
      <c r="G25" s="120">
        <v>64000</v>
      </c>
      <c r="H25" s="120">
        <v>7000</v>
      </c>
      <c r="I25" s="120"/>
      <c r="J25" s="120">
        <f>310000+270000</f>
        <v>580000</v>
      </c>
      <c r="K25" s="47">
        <f>SUM(G25:J25)</f>
        <v>651000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C000"/>
  </sheetPr>
  <dimension ref="A1:N29"/>
  <sheetViews>
    <sheetView zoomScaleNormal="100" workbookViewId="0">
      <selection sqref="A1:IV65536"/>
    </sheetView>
  </sheetViews>
  <sheetFormatPr baseColWidth="10" defaultRowHeight="15" x14ac:dyDescent="0.25"/>
  <cols>
    <col min="1" max="1" width="10" customWidth="1"/>
    <col min="2" max="2" width="12.7109375" bestFit="1" customWidth="1"/>
    <col min="3" max="3" width="42.7109375" bestFit="1" customWidth="1"/>
    <col min="4" max="4" width="10.7109375" bestFit="1" customWidth="1"/>
    <col min="6" max="6" width="20.140625" customWidth="1"/>
    <col min="7" max="7" width="14" customWidth="1"/>
  </cols>
  <sheetData>
    <row r="1" spans="1:9" s="1" customFormat="1" ht="12.75" x14ac:dyDescent="0.2">
      <c r="B1" s="33"/>
      <c r="C1" s="33"/>
      <c r="D1" s="33"/>
    </row>
    <row r="2" spans="1:9" s="1" customFormat="1" ht="12.75" x14ac:dyDescent="0.2">
      <c r="B2" s="33"/>
      <c r="C2" s="33"/>
      <c r="D2" s="33"/>
    </row>
    <row r="3" spans="1:9" s="1" customFormat="1" ht="12.75" x14ac:dyDescent="0.2">
      <c r="B3" s="33"/>
      <c r="C3" s="33"/>
      <c r="D3" s="33"/>
    </row>
    <row r="4" spans="1:9" s="1" customFormat="1" ht="12.75" x14ac:dyDescent="0.2">
      <c r="B4" s="33"/>
      <c r="C4" s="33"/>
      <c r="D4" s="33"/>
    </row>
    <row r="5" spans="1:9" s="1" customFormat="1" ht="12.75" x14ac:dyDescent="0.2">
      <c r="B5" s="33"/>
      <c r="C5" s="33"/>
      <c r="D5" s="33"/>
    </row>
    <row r="6" spans="1:9" s="1" customFormat="1" ht="12.75" x14ac:dyDescent="0.2">
      <c r="B6" s="33"/>
      <c r="C6" s="33"/>
      <c r="D6" s="33"/>
    </row>
    <row r="7" spans="1:9" ht="15.75" thickBot="1" x14ac:dyDescent="0.3">
      <c r="A7" s="34"/>
      <c r="B7" s="34"/>
      <c r="C7" s="34"/>
      <c r="D7" s="34"/>
      <c r="E7" s="34"/>
      <c r="F7" s="34"/>
      <c r="G7" s="34"/>
    </row>
    <row r="8" spans="1:9" ht="15.75" thickTop="1" x14ac:dyDescent="0.25">
      <c r="B8" s="6" t="e">
        <f>+#REF!</f>
        <v>#REF!</v>
      </c>
    </row>
    <row r="9" spans="1:9" ht="18.75" x14ac:dyDescent="0.25">
      <c r="A9" s="210" t="s">
        <v>407</v>
      </c>
      <c r="B9" s="210"/>
      <c r="C9" s="210"/>
      <c r="D9" s="210"/>
      <c r="E9" s="210"/>
      <c r="F9" s="210"/>
      <c r="G9" s="210"/>
    </row>
    <row r="10" spans="1:9" ht="18.75" x14ac:dyDescent="0.25">
      <c r="A10" s="131"/>
      <c r="B10" s="131"/>
      <c r="C10" s="131"/>
      <c r="D10" s="131"/>
      <c r="E10" s="131"/>
      <c r="F10" s="131"/>
      <c r="G10" s="131"/>
    </row>
    <row r="11" spans="1:9" ht="22.5" customHeight="1" x14ac:dyDescent="0.25">
      <c r="A11" s="209" t="s">
        <v>428</v>
      </c>
      <c r="B11" s="209"/>
      <c r="C11" s="209"/>
      <c r="D11" s="209"/>
      <c r="E11" s="209"/>
      <c r="F11" s="209"/>
      <c r="G11" s="209"/>
      <c r="H11" s="133"/>
      <c r="I11" s="133"/>
    </row>
    <row r="12" spans="1:9" ht="18.75" customHeight="1" x14ac:dyDescent="0.25">
      <c r="A12" s="209" t="s">
        <v>429</v>
      </c>
      <c r="B12" s="209"/>
      <c r="C12" s="209"/>
      <c r="D12" s="209"/>
      <c r="E12" s="209"/>
      <c r="F12" s="209"/>
      <c r="G12" s="209"/>
      <c r="H12" s="133"/>
      <c r="I12" s="133"/>
    </row>
    <row r="13" spans="1:9" ht="18.75" customHeight="1" x14ac:dyDescent="0.25">
      <c r="A13" s="209" t="s">
        <v>430</v>
      </c>
      <c r="B13" s="209"/>
      <c r="C13" s="209"/>
      <c r="D13" s="209"/>
      <c r="E13" s="209"/>
      <c r="F13" s="209"/>
      <c r="G13" s="209"/>
      <c r="H13" s="133"/>
      <c r="I13" s="133"/>
    </row>
    <row r="14" spans="1:9" ht="18.75" customHeight="1" x14ac:dyDescent="0.25">
      <c r="A14" s="209" t="s">
        <v>431</v>
      </c>
      <c r="B14" s="209"/>
      <c r="C14" s="209"/>
      <c r="D14" s="209"/>
      <c r="E14" s="209"/>
      <c r="F14" s="209"/>
      <c r="G14" s="209"/>
      <c r="H14" s="133"/>
      <c r="I14" s="133"/>
    </row>
    <row r="15" spans="1:9" ht="18.75" customHeight="1" x14ac:dyDescent="0.25">
      <c r="A15" s="209" t="s">
        <v>432</v>
      </c>
      <c r="B15" s="209"/>
      <c r="C15" s="209"/>
      <c r="D15" s="209"/>
      <c r="E15" s="209"/>
      <c r="F15" s="209"/>
      <c r="G15" s="209"/>
      <c r="H15" s="133"/>
      <c r="I15" s="133"/>
    </row>
    <row r="16" spans="1:9" ht="18.75" customHeight="1" x14ac:dyDescent="0.25">
      <c r="A16" s="209" t="s">
        <v>433</v>
      </c>
      <c r="B16" s="209"/>
      <c r="C16" s="209"/>
      <c r="D16" s="209"/>
      <c r="E16" s="209"/>
      <c r="F16" s="209"/>
      <c r="G16" s="209"/>
      <c r="H16" s="133"/>
      <c r="I16" s="133"/>
    </row>
    <row r="17" spans="1:14" x14ac:dyDescent="0.25">
      <c r="A17" s="206"/>
      <c r="B17" s="206"/>
      <c r="C17" s="206"/>
      <c r="D17" s="206"/>
      <c r="E17" s="206"/>
      <c r="F17" s="206"/>
      <c r="G17" s="206"/>
      <c r="H17" s="132"/>
      <c r="I17" s="206"/>
      <c r="J17" s="206"/>
      <c r="K17" s="206"/>
      <c r="L17" s="206"/>
      <c r="M17" s="206"/>
      <c r="N17" s="206"/>
    </row>
    <row r="18" spans="1:14" ht="16.5" thickBo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.75" thickBot="1" x14ac:dyDescent="0.3">
      <c r="A19" s="61" t="s">
        <v>299</v>
      </c>
      <c r="B19" s="62" t="s">
        <v>300</v>
      </c>
      <c r="C19" s="63" t="s">
        <v>301</v>
      </c>
      <c r="D19" s="63" t="s">
        <v>322</v>
      </c>
      <c r="E19" s="64" t="s">
        <v>321</v>
      </c>
      <c r="F19" s="65" t="s">
        <v>302</v>
      </c>
      <c r="G19" s="62" t="s">
        <v>277</v>
      </c>
    </row>
    <row r="20" spans="1:14" ht="20.100000000000001" customHeight="1" thickBot="1" x14ac:dyDescent="0.3">
      <c r="A20" s="66">
        <v>1</v>
      </c>
      <c r="B20" s="67" t="s">
        <v>320</v>
      </c>
      <c r="C20" s="68" t="s">
        <v>369</v>
      </c>
      <c r="D20" s="83" t="s">
        <v>378</v>
      </c>
      <c r="E20" s="69">
        <v>1456</v>
      </c>
      <c r="F20" s="70" t="s">
        <v>370</v>
      </c>
      <c r="G20" s="134">
        <v>5318182</v>
      </c>
    </row>
    <row r="21" spans="1:14" ht="20.100000000000001" customHeight="1" thickBot="1" x14ac:dyDescent="0.3">
      <c r="A21" s="66">
        <v>2</v>
      </c>
      <c r="B21" s="67" t="s">
        <v>376</v>
      </c>
      <c r="C21" s="68" t="s">
        <v>371</v>
      </c>
      <c r="D21" s="83" t="s">
        <v>379</v>
      </c>
      <c r="E21" s="69">
        <v>1332</v>
      </c>
      <c r="F21" s="70" t="s">
        <v>372</v>
      </c>
      <c r="G21" s="134">
        <v>13707926</v>
      </c>
    </row>
    <row r="22" spans="1:14" ht="20.100000000000001" customHeight="1" thickBot="1" x14ac:dyDescent="0.3">
      <c r="A22" s="66">
        <v>3</v>
      </c>
      <c r="B22" s="67" t="s">
        <v>377</v>
      </c>
      <c r="C22" s="68" t="s">
        <v>368</v>
      </c>
      <c r="D22" s="83" t="s">
        <v>380</v>
      </c>
      <c r="E22" s="69">
        <v>1028</v>
      </c>
      <c r="F22" s="70" t="s">
        <v>372</v>
      </c>
      <c r="G22" s="134">
        <v>14055979</v>
      </c>
    </row>
    <row r="23" spans="1:14" ht="20.100000000000001" customHeight="1" thickBot="1" x14ac:dyDescent="0.3">
      <c r="A23" s="66">
        <v>4</v>
      </c>
      <c r="B23" s="67" t="s">
        <v>320</v>
      </c>
      <c r="C23" s="68" t="s">
        <v>373</v>
      </c>
      <c r="D23" s="83" t="s">
        <v>381</v>
      </c>
      <c r="E23" s="69">
        <v>957</v>
      </c>
      <c r="F23" s="70" t="s">
        <v>370</v>
      </c>
      <c r="G23" s="134">
        <v>1772727</v>
      </c>
    </row>
    <row r="24" spans="1:14" ht="20.100000000000001" customHeight="1" thickBot="1" x14ac:dyDescent="0.3">
      <c r="A24" s="66">
        <v>5</v>
      </c>
      <c r="B24" s="67" t="s">
        <v>319</v>
      </c>
      <c r="C24" s="68" t="s">
        <v>374</v>
      </c>
      <c r="D24" s="83" t="s">
        <v>382</v>
      </c>
      <c r="E24" s="69">
        <v>950</v>
      </c>
      <c r="F24" s="70" t="s">
        <v>372</v>
      </c>
      <c r="G24" s="134">
        <v>16063976</v>
      </c>
    </row>
    <row r="25" spans="1:14" ht="20.100000000000001" customHeight="1" thickBot="1" x14ac:dyDescent="0.3">
      <c r="A25" s="66">
        <v>6</v>
      </c>
      <c r="B25" s="67" t="s">
        <v>320</v>
      </c>
      <c r="C25" s="68" t="s">
        <v>375</v>
      </c>
      <c r="D25" s="83" t="s">
        <v>383</v>
      </c>
      <c r="E25" s="69">
        <v>848</v>
      </c>
      <c r="F25" s="70" t="s">
        <v>372</v>
      </c>
      <c r="G25" s="134">
        <v>6693323</v>
      </c>
    </row>
    <row r="26" spans="1:14" ht="20.100000000000001" customHeight="1" thickBot="1" x14ac:dyDescent="0.3">
      <c r="A26" s="66"/>
      <c r="B26" s="67"/>
      <c r="C26" s="68"/>
      <c r="D26" s="83"/>
      <c r="E26" s="69"/>
      <c r="F26" s="70"/>
      <c r="G26" s="72"/>
    </row>
    <row r="27" spans="1:14" ht="15.75" thickBot="1" x14ac:dyDescent="0.3">
      <c r="A27" s="207" t="s">
        <v>163</v>
      </c>
      <c r="B27" s="207"/>
      <c r="C27" s="207"/>
      <c r="D27" s="207"/>
      <c r="E27" s="207"/>
      <c r="F27" s="208"/>
      <c r="G27" s="71">
        <f>SUM(G20:G26)</f>
        <v>57612113</v>
      </c>
    </row>
    <row r="28" spans="1:14" x14ac:dyDescent="0.25">
      <c r="A28" s="59"/>
    </row>
    <row r="29" spans="1:14" x14ac:dyDescent="0.25">
      <c r="G29" s="47"/>
    </row>
  </sheetData>
  <mergeCells count="10">
    <mergeCell ref="A17:G17"/>
    <mergeCell ref="I17:N17"/>
    <mergeCell ref="A27:F27"/>
    <mergeCell ref="A16:G16"/>
    <mergeCell ref="A9:G9"/>
    <mergeCell ref="A11:G11"/>
    <mergeCell ref="A12:G12"/>
    <mergeCell ref="A13:G13"/>
    <mergeCell ref="A14:G14"/>
    <mergeCell ref="A15:G15"/>
  </mergeCells>
  <pageMargins left="0.7" right="0.7" top="0.75" bottom="0.75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B1:K122"/>
  <sheetViews>
    <sheetView topLeftCell="A85" workbookViewId="0">
      <selection activeCell="F88" sqref="F88"/>
    </sheetView>
  </sheetViews>
  <sheetFormatPr baseColWidth="10" defaultRowHeight="15" x14ac:dyDescent="0.25"/>
  <cols>
    <col min="1" max="1" width="14.28515625" customWidth="1"/>
    <col min="2" max="2" width="6.85546875" bestFit="1" customWidth="1"/>
    <col min="3" max="3" width="37.140625" bestFit="1" customWidth="1"/>
    <col min="4" max="4" width="17.28515625" bestFit="1" customWidth="1"/>
    <col min="8" max="8" width="11.5703125" style="23" bestFit="1" customWidth="1"/>
    <col min="9" max="9" width="13.140625" style="39" bestFit="1" customWidth="1"/>
    <col min="11" max="11" width="14.140625" style="118" bestFit="1" customWidth="1"/>
  </cols>
  <sheetData>
    <row r="1" spans="2:11" s="1" customFormat="1" x14ac:dyDescent="0.25">
      <c r="H1" s="33"/>
      <c r="I1" s="38"/>
      <c r="K1" s="118"/>
    </row>
    <row r="2" spans="2:11" s="1" customFormat="1" x14ac:dyDescent="0.25">
      <c r="H2" s="33"/>
      <c r="I2" s="38"/>
      <c r="K2" s="118"/>
    </row>
    <row r="3" spans="2:11" s="1" customFormat="1" x14ac:dyDescent="0.25">
      <c r="H3" s="33"/>
      <c r="I3" s="38"/>
      <c r="K3" s="118"/>
    </row>
    <row r="4" spans="2:11" s="1" customFormat="1" ht="15.75" thickBot="1" x14ac:dyDescent="0.3">
      <c r="B4" s="5"/>
      <c r="C4" s="5"/>
      <c r="D4" s="5"/>
      <c r="H4" s="33"/>
      <c r="I4" s="38"/>
      <c r="K4" s="118"/>
    </row>
    <row r="5" spans="2:11" ht="15.75" thickTop="1" x14ac:dyDescent="0.25"/>
    <row r="6" spans="2:11" s="11" customFormat="1" x14ac:dyDescent="0.25">
      <c r="C6" s="11" t="str">
        <f>+resgral!A7</f>
        <v>Ordenanza Nº  7288/2022</v>
      </c>
      <c r="H6" s="17"/>
      <c r="I6" s="36"/>
      <c r="K6" s="118"/>
    </row>
    <row r="7" spans="2:11" x14ac:dyDescent="0.25">
      <c r="C7" s="197" t="s">
        <v>280</v>
      </c>
      <c r="D7" s="197"/>
    </row>
    <row r="8" spans="2:11" x14ac:dyDescent="0.25">
      <c r="C8" s="197" t="s">
        <v>162</v>
      </c>
      <c r="D8" s="197"/>
    </row>
    <row r="9" spans="2:11" x14ac:dyDescent="0.25">
      <c r="B9" s="198" t="s">
        <v>278</v>
      </c>
      <c r="C9" s="198"/>
      <c r="D9" s="198"/>
    </row>
    <row r="11" spans="2:11" s="7" customFormat="1" x14ac:dyDescent="0.25">
      <c r="B11" s="21" t="s">
        <v>58</v>
      </c>
      <c r="C11" s="21" t="s">
        <v>183</v>
      </c>
      <c r="D11" s="21" t="s">
        <v>163</v>
      </c>
      <c r="I11" s="37"/>
      <c r="K11" s="118"/>
    </row>
    <row r="12" spans="2:11" x14ac:dyDescent="0.25">
      <c r="D12" s="23"/>
    </row>
    <row r="13" spans="2:11" s="24" customFormat="1" x14ac:dyDescent="0.25">
      <c r="B13" s="26" t="s">
        <v>63</v>
      </c>
      <c r="C13" s="11" t="s">
        <v>184</v>
      </c>
      <c r="D13" s="25" t="e">
        <f>+#REF!+#REF!+#REF!+#REF!+#REF!+#REF!+#REF!</f>
        <v>#REF!</v>
      </c>
      <c r="H13" s="116"/>
      <c r="I13" s="41"/>
      <c r="K13" s="118"/>
    </row>
    <row r="14" spans="2:11" x14ac:dyDescent="0.25">
      <c r="B14" s="26" t="s">
        <v>65</v>
      </c>
      <c r="C14" s="11" t="s">
        <v>185</v>
      </c>
      <c r="D14" s="25" t="e">
        <f>+#REF!+#REF!+#REF!+#REF!+#REF!+#REF!+#REF!</f>
        <v>#REF!</v>
      </c>
    </row>
    <row r="15" spans="2:11" s="11" customFormat="1" x14ac:dyDescent="0.25">
      <c r="B15" s="26" t="s">
        <v>66</v>
      </c>
      <c r="C15" s="11" t="s">
        <v>186</v>
      </c>
      <c r="D15" s="25" t="e">
        <f>+#REF!+#REF!+#REF!+#REF!+#REF!+#REF!+#REF!</f>
        <v>#REF!</v>
      </c>
      <c r="H15" s="17"/>
      <c r="I15" s="36"/>
      <c r="K15" s="118"/>
    </row>
    <row r="16" spans="2:11" s="11" customFormat="1" x14ac:dyDescent="0.25">
      <c r="B16" s="26" t="s">
        <v>67</v>
      </c>
      <c r="C16" s="11" t="s">
        <v>187</v>
      </c>
      <c r="D16" s="25" t="e">
        <f>+#REF!+#REF!+#REF!+#REF!+#REF!+#REF!+#REF!</f>
        <v>#REF!</v>
      </c>
      <c r="H16" s="17"/>
      <c r="I16" s="36"/>
      <c r="K16" s="118"/>
    </row>
    <row r="17" spans="2:11" x14ac:dyDescent="0.25">
      <c r="B17" s="26" t="s">
        <v>68</v>
      </c>
      <c r="C17" s="11" t="s">
        <v>188</v>
      </c>
      <c r="D17" s="25" t="e">
        <f>+#REF!+#REF!+#REF!+#REF!+#REF!+#REF!+#REF!</f>
        <v>#REF!</v>
      </c>
    </row>
    <row r="18" spans="2:11" x14ac:dyDescent="0.25">
      <c r="B18" s="26" t="s">
        <v>69</v>
      </c>
      <c r="C18" s="11" t="s">
        <v>189</v>
      </c>
      <c r="D18" s="25" t="e">
        <f>+#REF!+#REF!+#REF!+#REF!+#REF!+#REF!+#REF!</f>
        <v>#REF!</v>
      </c>
    </row>
    <row r="19" spans="2:11" x14ac:dyDescent="0.25">
      <c r="B19" s="26" t="s">
        <v>70</v>
      </c>
      <c r="C19" s="11" t="s">
        <v>190</v>
      </c>
      <c r="D19" s="25" t="e">
        <f>+#REF!+#REF!+#REF!+#REF!+#REF!+#REF!+#REF!</f>
        <v>#REF!</v>
      </c>
    </row>
    <row r="20" spans="2:11" x14ac:dyDescent="0.25">
      <c r="B20" s="26" t="s">
        <v>71</v>
      </c>
      <c r="C20" s="11" t="s">
        <v>191</v>
      </c>
      <c r="D20" s="25" t="e">
        <f>+#REF!+#REF!+#REF!+#REF!+#REF!+#REF!+#REF!</f>
        <v>#REF!</v>
      </c>
    </row>
    <row r="21" spans="2:11" s="6" customFormat="1" x14ac:dyDescent="0.25">
      <c r="B21" s="26" t="s">
        <v>79</v>
      </c>
      <c r="C21" s="11" t="s">
        <v>192</v>
      </c>
      <c r="D21" s="25" t="e">
        <f>+#REF!+#REF!+#REF!+#REF!+#REF!+#REF!+#REF!</f>
        <v>#REF!</v>
      </c>
      <c r="H21" s="112"/>
      <c r="I21" s="42"/>
      <c r="K21" s="118"/>
    </row>
    <row r="22" spans="2:11" s="8" customFormat="1" x14ac:dyDescent="0.25">
      <c r="B22" s="26" t="s">
        <v>80</v>
      </c>
      <c r="C22" s="11" t="s">
        <v>193</v>
      </c>
      <c r="D22" s="25" t="e">
        <f>+#REF!+#REF!+#REF!+#REF!+#REF!+#REF!+#REF!</f>
        <v>#REF!</v>
      </c>
      <c r="H22" s="117"/>
      <c r="I22" s="43"/>
      <c r="K22" s="118"/>
    </row>
    <row r="23" spans="2:11" x14ac:dyDescent="0.25">
      <c r="B23" s="26" t="s">
        <v>108</v>
      </c>
      <c r="C23" s="11" t="s">
        <v>194</v>
      </c>
      <c r="D23" s="25" t="e">
        <f>+#REF!+#REF!+#REF!+#REF!+#REF!+#REF!+#REF!</f>
        <v>#REF!</v>
      </c>
    </row>
    <row r="24" spans="2:11" x14ac:dyDescent="0.25">
      <c r="B24" s="26" t="s">
        <v>110</v>
      </c>
      <c r="C24" s="11" t="s">
        <v>195</v>
      </c>
      <c r="D24" s="25" t="e">
        <f>+#REF!+#REF!+#REF!+#REF!+#REF!+#REF!+#REF!</f>
        <v>#REF!</v>
      </c>
    </row>
    <row r="25" spans="2:11" x14ac:dyDescent="0.25">
      <c r="B25" s="26" t="s">
        <v>112</v>
      </c>
      <c r="C25" s="11" t="s">
        <v>196</v>
      </c>
      <c r="D25" s="25" t="e">
        <f>+#REF!+#REF!+#REF!+#REF!+#REF!+#REF!+#REF!</f>
        <v>#REF!</v>
      </c>
    </row>
    <row r="26" spans="2:11" x14ac:dyDescent="0.25">
      <c r="B26" s="26" t="s">
        <v>114</v>
      </c>
      <c r="C26" s="11" t="s">
        <v>197</v>
      </c>
      <c r="D26" s="25" t="e">
        <f>+#REF!+#REF!+#REF!+#REF!+#REF!+#REF!+#REF!</f>
        <v>#REF!</v>
      </c>
    </row>
    <row r="27" spans="2:11" s="6" customFormat="1" x14ac:dyDescent="0.25">
      <c r="B27" s="20"/>
      <c r="C27" s="27" t="s">
        <v>198</v>
      </c>
      <c r="D27" s="22" t="e">
        <f>SUM(D13:D26)</f>
        <v>#REF!</v>
      </c>
      <c r="H27" s="112"/>
      <c r="I27" s="42"/>
      <c r="K27" s="118"/>
    </row>
    <row r="29" spans="2:11" s="7" customFormat="1" x14ac:dyDescent="0.25">
      <c r="B29" s="21" t="s">
        <v>58</v>
      </c>
      <c r="C29" s="21" t="s">
        <v>199</v>
      </c>
      <c r="D29" s="21" t="s">
        <v>163</v>
      </c>
      <c r="I29" s="37"/>
      <c r="K29" s="118"/>
    </row>
    <row r="30" spans="2:11" s="23" customFormat="1" x14ac:dyDescent="0.25">
      <c r="B30" s="31" t="s">
        <v>201</v>
      </c>
      <c r="I30" s="40"/>
      <c r="K30" s="118"/>
    </row>
    <row r="31" spans="2:11" s="24" customFormat="1" x14ac:dyDescent="0.25">
      <c r="B31" s="26" t="s">
        <v>63</v>
      </c>
      <c r="C31" s="11" t="s">
        <v>184</v>
      </c>
      <c r="D31" s="25" t="e">
        <f>+#REF!+#REF!+#REF!+#REF!+#REF!+#REF!+#REF!</f>
        <v>#REF!</v>
      </c>
      <c r="H31" s="116"/>
      <c r="I31" s="41"/>
      <c r="K31" s="118"/>
    </row>
    <row r="32" spans="2:11" x14ac:dyDescent="0.25">
      <c r="B32" s="26" t="s">
        <v>65</v>
      </c>
      <c r="C32" s="11" t="s">
        <v>185</v>
      </c>
      <c r="D32" s="25" t="e">
        <f>+#REF!+#REF!+#REF!+#REF!+#REF!+#REF!+#REF!</f>
        <v>#REF!</v>
      </c>
    </row>
    <row r="33" spans="2:11" s="11" customFormat="1" x14ac:dyDescent="0.25">
      <c r="B33" s="26" t="s">
        <v>66</v>
      </c>
      <c r="C33" s="11" t="s">
        <v>186</v>
      </c>
      <c r="D33" s="25" t="e">
        <f>+#REF!+#REF!+#REF!+#REF!+#REF!+#REF!+#REF!</f>
        <v>#REF!</v>
      </c>
      <c r="H33" s="17"/>
      <c r="I33" s="36"/>
      <c r="K33" s="118"/>
    </row>
    <row r="34" spans="2:11" s="11" customFormat="1" x14ac:dyDescent="0.25">
      <c r="B34" s="26" t="s">
        <v>67</v>
      </c>
      <c r="C34" s="11" t="s">
        <v>187</v>
      </c>
      <c r="D34" s="25" t="e">
        <f>+#REF!+#REF!+#REF!+#REF!+#REF!+#REF!+#REF!</f>
        <v>#REF!</v>
      </c>
      <c r="H34" s="17"/>
      <c r="I34" s="36"/>
      <c r="K34" s="118"/>
    </row>
    <row r="35" spans="2:11" x14ac:dyDescent="0.25">
      <c r="B35" s="26" t="s">
        <v>68</v>
      </c>
      <c r="C35" s="11" t="s">
        <v>188</v>
      </c>
      <c r="D35" s="25" t="e">
        <f>+#REF!+#REF!+#REF!+#REF!+#REF!+#REF!+#REF!</f>
        <v>#REF!</v>
      </c>
    </row>
    <row r="36" spans="2:11" x14ac:dyDescent="0.25">
      <c r="B36" s="26" t="s">
        <v>69</v>
      </c>
      <c r="C36" s="11" t="s">
        <v>189</v>
      </c>
      <c r="D36" s="25" t="e">
        <f>+#REF!+#REF!+#REF!+#REF!+#REF!+#REF!+#REF!</f>
        <v>#REF!</v>
      </c>
    </row>
    <row r="37" spans="2:11" x14ac:dyDescent="0.25">
      <c r="B37" s="26" t="s">
        <v>70</v>
      </c>
      <c r="C37" s="11" t="s">
        <v>190</v>
      </c>
      <c r="D37" s="25" t="e">
        <f>+#REF!+#REF!+#REF!+#REF!+#REF!+#REF!+#REF!</f>
        <v>#REF!</v>
      </c>
    </row>
    <row r="38" spans="2:11" x14ac:dyDescent="0.25">
      <c r="B38" s="26" t="s">
        <v>71</v>
      </c>
      <c r="C38" s="11" t="s">
        <v>191</v>
      </c>
      <c r="D38" s="25" t="e">
        <f>+#REF!+#REF!+#REF!+#REF!+#REF!+#REF!+#REF!</f>
        <v>#REF!</v>
      </c>
    </row>
    <row r="39" spans="2:11" s="6" customFormat="1" x14ac:dyDescent="0.25">
      <c r="B39" s="26" t="s">
        <v>79</v>
      </c>
      <c r="C39" s="11" t="s">
        <v>192</v>
      </c>
      <c r="D39" s="25" t="e">
        <f>+#REF!+#REF!+#REF!+#REF!+#REF!+#REF!+#REF!</f>
        <v>#REF!</v>
      </c>
      <c r="H39" s="112"/>
      <c r="I39" s="42"/>
      <c r="K39" s="118"/>
    </row>
    <row r="40" spans="2:11" s="8" customFormat="1" x14ac:dyDescent="0.25">
      <c r="B40" s="26" t="s">
        <v>80</v>
      </c>
      <c r="C40" s="11" t="s">
        <v>193</v>
      </c>
      <c r="D40" s="25" t="e">
        <f>+#REF!+#REF!+#REF!+#REF!+#REF!+#REF!+#REF!</f>
        <v>#REF!</v>
      </c>
      <c r="H40" s="117"/>
      <c r="I40" s="43"/>
      <c r="K40" s="118"/>
    </row>
    <row r="41" spans="2:11" x14ac:dyDescent="0.25">
      <c r="B41" s="26" t="s">
        <v>108</v>
      </c>
      <c r="C41" s="11" t="s">
        <v>194</v>
      </c>
      <c r="D41" s="25" t="e">
        <f>+#REF!+#REF!+#REF!+#REF!+#REF!+#REF!+#REF!</f>
        <v>#REF!</v>
      </c>
    </row>
    <row r="42" spans="2:11" x14ac:dyDescent="0.25">
      <c r="B42" s="26" t="s">
        <v>110</v>
      </c>
      <c r="C42" s="11" t="s">
        <v>195</v>
      </c>
      <c r="D42" s="25" t="e">
        <f>+#REF!+#REF!+#REF!+#REF!+#REF!+#REF!+#REF!</f>
        <v>#REF!</v>
      </c>
    </row>
    <row r="43" spans="2:11" x14ac:dyDescent="0.25">
      <c r="B43" s="26" t="s">
        <v>112</v>
      </c>
      <c r="C43" s="11" t="s">
        <v>196</v>
      </c>
      <c r="D43" s="25" t="e">
        <f>+#REF!+#REF!+#REF!+#REF!+#REF!+#REF!+#REF!</f>
        <v>#REF!</v>
      </c>
    </row>
    <row r="44" spans="2:11" x14ac:dyDescent="0.25">
      <c r="B44" s="26" t="s">
        <v>114</v>
      </c>
      <c r="C44" s="11" t="s">
        <v>197</v>
      </c>
      <c r="D44" s="25" t="e">
        <f>+#REF!+#REF!+#REF!+#REF!+#REF!+#REF!+#REF!</f>
        <v>#REF!</v>
      </c>
    </row>
    <row r="45" spans="2:11" s="6" customFormat="1" x14ac:dyDescent="0.25">
      <c r="B45" s="20"/>
      <c r="C45" s="27" t="s">
        <v>198</v>
      </c>
      <c r="D45" s="22" t="e">
        <f>SUM(D31:D44)</f>
        <v>#REF!</v>
      </c>
      <c r="F45" s="45"/>
      <c r="H45" s="112"/>
      <c r="I45" s="42"/>
      <c r="K45" s="118"/>
    </row>
    <row r="47" spans="2:11" s="7" customFormat="1" x14ac:dyDescent="0.25">
      <c r="B47" s="21" t="s">
        <v>58</v>
      </c>
      <c r="C47" s="21" t="s">
        <v>200</v>
      </c>
      <c r="D47" s="21" t="s">
        <v>163</v>
      </c>
      <c r="I47" s="37"/>
      <c r="K47" s="118"/>
    </row>
    <row r="48" spans="2:11" s="23" customFormat="1" x14ac:dyDescent="0.25">
      <c r="B48" s="31" t="s">
        <v>202</v>
      </c>
      <c r="I48" s="40"/>
      <c r="K48" s="118"/>
    </row>
    <row r="49" spans="2:11" s="24" customFormat="1" x14ac:dyDescent="0.25">
      <c r="B49" s="26" t="s">
        <v>63</v>
      </c>
      <c r="C49" s="11" t="s">
        <v>205</v>
      </c>
      <c r="D49" s="25" t="e">
        <f>+#REF!+#REF!+#REF!+#REF!+#REF!+#REF!+#REF!</f>
        <v>#REF!</v>
      </c>
      <c r="H49" s="116"/>
      <c r="I49" s="41"/>
      <c r="K49" s="118"/>
    </row>
    <row r="50" spans="2:11" x14ac:dyDescent="0.25">
      <c r="B50" s="26" t="s">
        <v>65</v>
      </c>
      <c r="C50" s="11" t="s">
        <v>206</v>
      </c>
      <c r="D50" s="25" t="e">
        <f>+#REF!+#REF!+#REF!+#REF!+#REF!+#REF!+#REF!</f>
        <v>#REF!</v>
      </c>
    </row>
    <row r="51" spans="2:11" s="11" customFormat="1" x14ac:dyDescent="0.25">
      <c r="B51" s="26" t="s">
        <v>66</v>
      </c>
      <c r="C51" s="11" t="s">
        <v>207</v>
      </c>
      <c r="D51" s="25" t="e">
        <f>+#REF!+#REF!+#REF!+#REF!+#REF!+#REF!+#REF!</f>
        <v>#REF!</v>
      </c>
      <c r="H51" s="17"/>
      <c r="I51" s="36"/>
      <c r="K51" s="118"/>
    </row>
    <row r="52" spans="2:11" s="11" customFormat="1" x14ac:dyDescent="0.25">
      <c r="B52" s="26" t="s">
        <v>67</v>
      </c>
      <c r="C52" s="11" t="s">
        <v>208</v>
      </c>
      <c r="D52" s="25" t="e">
        <f>+#REF!+#REF!+#REF!+#REF!+#REF!+#REF!+#REF!</f>
        <v>#REF!</v>
      </c>
      <c r="H52" s="17"/>
      <c r="I52" s="36"/>
      <c r="K52" s="118"/>
    </row>
    <row r="53" spans="2:11" x14ac:dyDescent="0.25">
      <c r="B53" s="26" t="s">
        <v>68</v>
      </c>
      <c r="C53" s="11" t="s">
        <v>209</v>
      </c>
      <c r="D53" s="25" t="e">
        <f>+#REF!+#REF!+#REF!+#REF!+#REF!+#REF!+#REF!</f>
        <v>#REF!</v>
      </c>
    </row>
    <row r="54" spans="2:11" x14ac:dyDescent="0.25">
      <c r="B54" s="26" t="s">
        <v>69</v>
      </c>
      <c r="C54" s="11" t="s">
        <v>210</v>
      </c>
      <c r="D54" s="25" t="e">
        <f>+#REF!+#REF!+#REF!+#REF!+#REF!+#REF!+#REF!</f>
        <v>#REF!</v>
      </c>
    </row>
    <row r="55" spans="2:11" x14ac:dyDescent="0.25">
      <c r="B55" s="26" t="s">
        <v>70</v>
      </c>
      <c r="C55" s="11" t="s">
        <v>211</v>
      </c>
      <c r="D55" s="25" t="e">
        <f>+#REF!+#REF!+#REF!+#REF!+#REF!+#REF!+#REF!</f>
        <v>#REF!</v>
      </c>
    </row>
    <row r="56" spans="2:11" x14ac:dyDescent="0.25">
      <c r="B56" s="26" t="s">
        <v>71</v>
      </c>
      <c r="C56" s="11" t="s">
        <v>212</v>
      </c>
      <c r="D56" s="25" t="e">
        <f>+#REF!+#REF!+#REF!+#REF!+#REF!+#REF!+#REF!</f>
        <v>#REF!</v>
      </c>
    </row>
    <row r="57" spans="2:11" x14ac:dyDescent="0.25">
      <c r="B57" s="26" t="s">
        <v>79</v>
      </c>
      <c r="C57" s="11" t="s">
        <v>213</v>
      </c>
      <c r="D57" s="25" t="e">
        <f>+#REF!+#REF!+#REF!+#REF!+#REF!+#REF!+#REF!</f>
        <v>#REF!</v>
      </c>
    </row>
    <row r="58" spans="2:11" x14ac:dyDescent="0.25">
      <c r="B58" s="26" t="s">
        <v>80</v>
      </c>
      <c r="C58" s="11" t="s">
        <v>214</v>
      </c>
      <c r="D58" s="25" t="e">
        <f>+#REF!+#REF!+#REF!+#REF!+#REF!+#REF!+#REF!</f>
        <v>#REF!</v>
      </c>
    </row>
    <row r="59" spans="2:11" x14ac:dyDescent="0.25">
      <c r="B59" s="26" t="s">
        <v>108</v>
      </c>
      <c r="C59" s="11" t="s">
        <v>215</v>
      </c>
      <c r="D59" s="25" t="e">
        <f>+#REF!+#REF!+#REF!+#REF!+#REF!+#REF!+#REF!</f>
        <v>#REF!</v>
      </c>
    </row>
    <row r="60" spans="2:11" x14ac:dyDescent="0.25">
      <c r="B60" s="26" t="s">
        <v>110</v>
      </c>
      <c r="C60" s="11" t="s">
        <v>216</v>
      </c>
      <c r="D60" s="25" t="e">
        <f>+#REF!+#REF!+#REF!+#REF!+#REF!+#REF!+#REF!</f>
        <v>#REF!</v>
      </c>
    </row>
    <row r="61" spans="2:11" x14ac:dyDescent="0.25">
      <c r="B61" s="26" t="s">
        <v>112</v>
      </c>
      <c r="C61" s="11" t="s">
        <v>217</v>
      </c>
      <c r="D61" s="25" t="e">
        <f>+#REF!+#REF!+#REF!+#REF!+#REF!+#REF!+#REF!</f>
        <v>#REF!</v>
      </c>
    </row>
    <row r="62" spans="2:11" s="6" customFormat="1" x14ac:dyDescent="0.25">
      <c r="B62" s="26" t="s">
        <v>114</v>
      </c>
      <c r="C62" s="11" t="s">
        <v>218</v>
      </c>
      <c r="D62" s="25" t="e">
        <f>+#REF!+#REF!+#REF!+#REF!+#REF!+#REF!+#REF!</f>
        <v>#REF!</v>
      </c>
      <c r="H62" s="112"/>
      <c r="I62" s="42"/>
      <c r="K62" s="118"/>
    </row>
    <row r="63" spans="2:11" s="8" customFormat="1" x14ac:dyDescent="0.25">
      <c r="B63" s="26" t="s">
        <v>116</v>
      </c>
      <c r="C63" s="11" t="s">
        <v>219</v>
      </c>
      <c r="D63" s="25" t="e">
        <f>+#REF!+#REF!+#REF!+#REF!+#REF!+#REF!+#REF!</f>
        <v>#REF!</v>
      </c>
      <c r="H63" s="117"/>
      <c r="I63" s="43"/>
      <c r="K63" s="118"/>
    </row>
    <row r="64" spans="2:11" x14ac:dyDescent="0.25">
      <c r="B64" s="26" t="s">
        <v>203</v>
      </c>
      <c r="C64" s="11" t="s">
        <v>220</v>
      </c>
      <c r="D64" s="25" t="e">
        <f>+#REF!+#REF!+#REF!+#REF!+#REF!+#REF!+#REF!</f>
        <v>#REF!</v>
      </c>
    </row>
    <row r="65" spans="2:11" s="6" customFormat="1" x14ac:dyDescent="0.25">
      <c r="B65" s="20"/>
      <c r="C65" s="27" t="s">
        <v>198</v>
      </c>
      <c r="D65" s="22" t="e">
        <f>SUM(D49:D64)</f>
        <v>#REF!</v>
      </c>
      <c r="F65" s="45"/>
      <c r="H65" s="112"/>
      <c r="I65" s="42"/>
      <c r="K65" s="118"/>
    </row>
    <row r="67" spans="2:11" s="7" customFormat="1" x14ac:dyDescent="0.25">
      <c r="B67" s="21" t="s">
        <v>58</v>
      </c>
      <c r="C67" s="21" t="s">
        <v>222</v>
      </c>
      <c r="D67" s="21" t="s">
        <v>163</v>
      </c>
      <c r="I67" s="37"/>
      <c r="K67" s="118"/>
    </row>
    <row r="68" spans="2:11" s="23" customFormat="1" x14ac:dyDescent="0.25">
      <c r="B68" s="31" t="s">
        <v>221</v>
      </c>
      <c r="I68" s="40"/>
      <c r="K68" s="118"/>
    </row>
    <row r="69" spans="2:11" s="24" customFormat="1" x14ac:dyDescent="0.25">
      <c r="B69" s="26" t="s">
        <v>63</v>
      </c>
      <c r="C69" s="11" t="s">
        <v>223</v>
      </c>
      <c r="D69" s="25" t="e">
        <f>+#REF!+#REF!+#REF!+#REF!+#REF!+#REF!</f>
        <v>#REF!</v>
      </c>
      <c r="H69" s="116">
        <v>211</v>
      </c>
      <c r="I69" s="41"/>
      <c r="J69" s="118">
        <f>+I69/$I$80</f>
        <v>0</v>
      </c>
      <c r="K69" s="118">
        <f>+$I$80*J69</f>
        <v>0</v>
      </c>
    </row>
    <row r="70" spans="2:11" x14ac:dyDescent="0.25">
      <c r="B70" s="26" t="s">
        <v>65</v>
      </c>
      <c r="C70" s="11" t="s">
        <v>224</v>
      </c>
      <c r="D70" s="25" t="e">
        <f>+#REF!+#REF!+#REF!+#REF!+#REF!+#REF!</f>
        <v>#REF!</v>
      </c>
      <c r="H70" s="23">
        <v>213</v>
      </c>
      <c r="J70" s="118">
        <f t="shared" ref="J70:J79" si="0">+I70/$I$80</f>
        <v>0</v>
      </c>
      <c r="K70" s="118">
        <f>+$I$80*J70</f>
        <v>0</v>
      </c>
    </row>
    <row r="71" spans="2:11" s="11" customFormat="1" x14ac:dyDescent="0.25">
      <c r="B71" s="26" t="s">
        <v>66</v>
      </c>
      <c r="C71" s="11" t="s">
        <v>225</v>
      </c>
      <c r="D71" s="25" t="e">
        <f>+#REF!+#REF!+#REF!+#REF!+#REF!+#REF!</f>
        <v>#REF!</v>
      </c>
      <c r="H71" s="17">
        <v>241</v>
      </c>
      <c r="I71" s="36">
        <v>13931180</v>
      </c>
      <c r="J71" s="118">
        <f t="shared" si="0"/>
        <v>0.31345376768540639</v>
      </c>
      <c r="K71" s="118">
        <v>4800230</v>
      </c>
    </row>
    <row r="72" spans="2:11" s="11" customFormat="1" x14ac:dyDescent="0.25">
      <c r="B72" s="26" t="s">
        <v>67</v>
      </c>
      <c r="C72" s="11" t="s">
        <v>226</v>
      </c>
      <c r="D72" s="25" t="e">
        <f>+#REF!+#REF!+#REF!+#REF!+#REF!+#REF!</f>
        <v>#REF!</v>
      </c>
      <c r="H72" s="17">
        <v>311</v>
      </c>
      <c r="I72" s="36">
        <v>364560</v>
      </c>
      <c r="J72" s="118">
        <f t="shared" si="0"/>
        <v>8.2026580338055884E-3</v>
      </c>
      <c r="K72" s="118">
        <v>387300</v>
      </c>
    </row>
    <row r="73" spans="2:11" x14ac:dyDescent="0.25">
      <c r="B73" s="26" t="s">
        <v>68</v>
      </c>
      <c r="C73" s="11" t="s">
        <v>227</v>
      </c>
      <c r="D73" s="25" t="e">
        <f>+#REF!+#REF!+#REF!+#REF!+#REF!+#REF!</f>
        <v>#REF!</v>
      </c>
      <c r="G73" s="32"/>
      <c r="H73" s="23">
        <v>331</v>
      </c>
      <c r="I73" s="39">
        <v>613740</v>
      </c>
      <c r="J73" s="118">
        <f t="shared" si="0"/>
        <v>1.380924770042748E-2</v>
      </c>
      <c r="K73" s="118">
        <v>652020</v>
      </c>
    </row>
    <row r="74" spans="2:11" x14ac:dyDescent="0.25">
      <c r="B74" s="26" t="s">
        <v>69</v>
      </c>
      <c r="C74" s="11" t="s">
        <v>228</v>
      </c>
      <c r="D74" s="25" t="e">
        <f>+#REF!+#REF!+#REF!+#REF!+#REF!+#REF!</f>
        <v>#REF!</v>
      </c>
      <c r="G74" s="32"/>
      <c r="H74" s="23">
        <v>351</v>
      </c>
      <c r="I74" s="39">
        <v>847470</v>
      </c>
      <c r="J74" s="118">
        <f t="shared" si="0"/>
        <v>1.9068209907585097E-2</v>
      </c>
      <c r="K74" s="118">
        <v>900330</v>
      </c>
    </row>
    <row r="75" spans="2:11" x14ac:dyDescent="0.25">
      <c r="B75" s="26" t="s">
        <v>70</v>
      </c>
      <c r="C75" s="11" t="s">
        <v>229</v>
      </c>
      <c r="D75" s="25" t="e">
        <f>+#REF!+#REF!+#REF!+#REF!+#REF!+#REF!</f>
        <v>#REF!</v>
      </c>
      <c r="F75" s="32"/>
      <c r="G75" s="32"/>
      <c r="H75" s="23">
        <v>411</v>
      </c>
      <c r="I75" s="39">
        <v>544990</v>
      </c>
      <c r="J75" s="118">
        <f t="shared" si="0"/>
        <v>1.2262361756209424E-2</v>
      </c>
      <c r="K75" s="118">
        <v>578980</v>
      </c>
    </row>
    <row r="76" spans="2:11" x14ac:dyDescent="0.25">
      <c r="B76" s="26" t="s">
        <v>71</v>
      </c>
      <c r="C76" s="11" t="s">
        <v>230</v>
      </c>
      <c r="D76" s="25" t="e">
        <f>+#REF!+#REF!+#REF!+#REF!+#REF!+#REF!</f>
        <v>#REF!</v>
      </c>
      <c r="G76" s="32"/>
      <c r="H76" s="23">
        <v>431</v>
      </c>
      <c r="I76" s="39">
        <v>185000</v>
      </c>
      <c r="J76" s="118">
        <f t="shared" si="0"/>
        <v>4.1625294498958583E-3</v>
      </c>
      <c r="K76" s="118">
        <v>196540</v>
      </c>
    </row>
    <row r="77" spans="2:11" x14ac:dyDescent="0.25">
      <c r="B77" s="26" t="s">
        <v>79</v>
      </c>
      <c r="C77" s="11" t="s">
        <v>231</v>
      </c>
      <c r="D77" s="25" t="e">
        <f>+#REF!+#REF!+#REF!+#REF!+#REF!+#REF!</f>
        <v>#REF!</v>
      </c>
      <c r="G77" s="32"/>
      <c r="H77" s="23">
        <v>511</v>
      </c>
      <c r="I77" s="39">
        <v>339670</v>
      </c>
      <c r="J77" s="118">
        <f t="shared" si="0"/>
        <v>7.6426290716006817E-3</v>
      </c>
      <c r="K77" s="118">
        <v>360850</v>
      </c>
    </row>
    <row r="78" spans="2:11" x14ac:dyDescent="0.25">
      <c r="B78" s="26" t="s">
        <v>80</v>
      </c>
      <c r="C78" s="11" t="s">
        <v>232</v>
      </c>
      <c r="D78" s="25" t="e">
        <f>+#REF!+#REF!+#REF!+#REF!+#REF!+#REF!</f>
        <v>#REF!</v>
      </c>
      <c r="G78" s="32"/>
      <c r="H78" s="23">
        <v>551</v>
      </c>
      <c r="I78" s="39">
        <v>156870</v>
      </c>
      <c r="J78" s="118">
        <f t="shared" si="0"/>
        <v>3.5295999719198012E-3</v>
      </c>
      <c r="K78" s="118">
        <v>166650</v>
      </c>
    </row>
    <row r="79" spans="2:11" x14ac:dyDescent="0.25">
      <c r="B79" s="26" t="s">
        <v>108</v>
      </c>
      <c r="C79" s="11" t="s">
        <v>233</v>
      </c>
      <c r="D79" s="25" t="e">
        <f>+#REF!+#REF!+#REF!+#REF!+#REF!+#REF!</f>
        <v>#REF!</v>
      </c>
      <c r="G79" s="32"/>
      <c r="H79" s="23">
        <v>541</v>
      </c>
      <c r="I79" s="39">
        <v>27460650</v>
      </c>
      <c r="J79" s="118">
        <f t="shared" si="0"/>
        <v>0.61786899642314974</v>
      </c>
      <c r="K79" s="118">
        <v>33070500</v>
      </c>
    </row>
    <row r="80" spans="2:11" x14ac:dyDescent="0.25">
      <c r="B80" s="26" t="s">
        <v>110</v>
      </c>
      <c r="C80" s="11" t="s">
        <v>234</v>
      </c>
      <c r="D80" s="25" t="e">
        <f>+#REF!+#REF!+#REF!+#REF!+#REF!+#REF!</f>
        <v>#REF!</v>
      </c>
      <c r="G80" s="32"/>
      <c r="I80" s="39">
        <f>SUM(I69:I79)</f>
        <v>44444130</v>
      </c>
      <c r="K80" s="118">
        <f>SUM(K69:K79)</f>
        <v>41113400</v>
      </c>
    </row>
    <row r="81" spans="2:11" x14ac:dyDescent="0.25">
      <c r="B81" s="26" t="s">
        <v>112</v>
      </c>
      <c r="C81" s="11" t="s">
        <v>235</v>
      </c>
      <c r="D81" s="25" t="e">
        <f>+#REF!+#REF!+#REF!+#REF!+#REF!+#REF!</f>
        <v>#REF!</v>
      </c>
      <c r="G81" s="32"/>
    </row>
    <row r="82" spans="2:11" s="6" customFormat="1" x14ac:dyDescent="0.25">
      <c r="B82" s="26" t="s">
        <v>114</v>
      </c>
      <c r="C82" s="11" t="s">
        <v>236</v>
      </c>
      <c r="D82" s="25" t="e">
        <f>+#REF!+#REF!+#REF!+#REF!+#REF!+#REF!</f>
        <v>#REF!</v>
      </c>
      <c r="G82" s="32"/>
      <c r="H82" s="112"/>
      <c r="I82" s="42"/>
      <c r="K82" s="118" t="e">
        <f>+D73-K80</f>
        <v>#REF!</v>
      </c>
    </row>
    <row r="83" spans="2:11" s="8" customFormat="1" x14ac:dyDescent="0.25">
      <c r="B83" s="26" t="s">
        <v>116</v>
      </c>
      <c r="C83" s="11" t="s">
        <v>237</v>
      </c>
      <c r="D83" s="25" t="e">
        <f>+#REF!+#REF!+#REF!+#REF!+#REF!+#REF!</f>
        <v>#REF!</v>
      </c>
      <c r="G83" s="32"/>
      <c r="H83" s="117"/>
      <c r="I83" s="43"/>
      <c r="K83" s="118"/>
    </row>
    <row r="84" spans="2:11" s="8" customFormat="1" x14ac:dyDescent="0.25">
      <c r="B84" s="26" t="s">
        <v>203</v>
      </c>
      <c r="C84" s="11" t="s">
        <v>238</v>
      </c>
      <c r="D84" s="25" t="e">
        <f>+#REF!+#REF!+#REF!+#REF!+#REF!+#REF!</f>
        <v>#REF!</v>
      </c>
      <c r="G84" s="32"/>
      <c r="H84" s="117"/>
      <c r="I84" s="43"/>
      <c r="K84" s="118">
        <f>39173750-6103250</f>
        <v>33070500</v>
      </c>
    </row>
    <row r="85" spans="2:11" s="8" customFormat="1" x14ac:dyDescent="0.25">
      <c r="B85" s="26" t="s">
        <v>94</v>
      </c>
      <c r="C85" s="11" t="s">
        <v>239</v>
      </c>
      <c r="D85" s="25" t="e">
        <f>+#REF!+#REF!+#REF!+#REF!+#REF!+#REF!</f>
        <v>#REF!</v>
      </c>
      <c r="G85" s="32"/>
      <c r="H85" s="117"/>
      <c r="I85" s="43"/>
      <c r="K85" s="118"/>
    </row>
    <row r="86" spans="2:11" s="8" customFormat="1" x14ac:dyDescent="0.25">
      <c r="B86" s="26" t="s">
        <v>204</v>
      </c>
      <c r="C86" s="11" t="s">
        <v>240</v>
      </c>
      <c r="D86" s="25" t="e">
        <f>+#REF!+#REF!+#REF!+#REF!+#REF!+#REF!</f>
        <v>#REF!</v>
      </c>
      <c r="G86" s="32"/>
      <c r="H86" s="117"/>
      <c r="I86" s="43"/>
      <c r="K86" s="118"/>
    </row>
    <row r="87" spans="2:11" s="8" customFormat="1" x14ac:dyDescent="0.25">
      <c r="B87" s="26" t="s">
        <v>150</v>
      </c>
      <c r="C87" s="11" t="s">
        <v>241</v>
      </c>
      <c r="D87" s="25" t="e">
        <f>+#REF!+#REF!+#REF!+#REF!+#REF!+#REF!</f>
        <v>#REF!</v>
      </c>
      <c r="G87" s="32"/>
      <c r="H87" s="117"/>
      <c r="I87" s="43"/>
      <c r="K87" s="118"/>
    </row>
    <row r="88" spans="2:11" s="8" customFormat="1" x14ac:dyDescent="0.25">
      <c r="B88" s="26" t="s">
        <v>245</v>
      </c>
      <c r="C88" s="11" t="s">
        <v>242</v>
      </c>
      <c r="D88" s="25" t="e">
        <f>+#REF!+#REF!+#REF!+#REF!+#REF!+#REF!</f>
        <v>#REF!</v>
      </c>
      <c r="G88" s="32"/>
      <c r="H88" s="117"/>
      <c r="I88" s="43"/>
      <c r="K88" s="118"/>
    </row>
    <row r="89" spans="2:11" s="8" customFormat="1" x14ac:dyDescent="0.25">
      <c r="B89" s="26" t="s">
        <v>151</v>
      </c>
      <c r="C89" s="11" t="s">
        <v>243</v>
      </c>
      <c r="D89" s="25" t="e">
        <f>+#REF!+#REF!+#REF!+#REF!+#REF!+#REF!</f>
        <v>#REF!</v>
      </c>
      <c r="G89" s="32"/>
      <c r="H89" s="117"/>
      <c r="I89" s="43"/>
      <c r="K89" s="118"/>
    </row>
    <row r="90" spans="2:11" x14ac:dyDescent="0.25">
      <c r="B90" s="26" t="s">
        <v>246</v>
      </c>
      <c r="C90" s="11" t="s">
        <v>244</v>
      </c>
      <c r="D90" s="130" t="e">
        <f>+#REF!+#REF!+#REF!+#REF!+#REF!+#REF!+#REF!</f>
        <v>#REF!</v>
      </c>
      <c r="G90" s="32"/>
    </row>
    <row r="91" spans="2:11" s="6" customFormat="1" x14ac:dyDescent="0.25">
      <c r="B91" s="20"/>
      <c r="C91" s="27" t="s">
        <v>198</v>
      </c>
      <c r="D91" s="22" t="e">
        <f>SUM(D69:D90)</f>
        <v>#REF!</v>
      </c>
      <c r="F91" s="45"/>
      <c r="G91" s="32"/>
      <c r="H91" s="112"/>
      <c r="I91" s="42"/>
      <c r="K91" s="118"/>
    </row>
    <row r="93" spans="2:11" s="7" customFormat="1" x14ac:dyDescent="0.25">
      <c r="B93" s="21" t="s">
        <v>58</v>
      </c>
      <c r="C93" s="21" t="s">
        <v>247</v>
      </c>
      <c r="D93" s="21" t="s">
        <v>163</v>
      </c>
      <c r="I93" s="37"/>
      <c r="K93" s="118"/>
    </row>
    <row r="94" spans="2:11" s="23" customFormat="1" x14ac:dyDescent="0.25">
      <c r="B94" s="31" t="s">
        <v>248</v>
      </c>
      <c r="I94" s="40"/>
      <c r="K94" s="118"/>
    </row>
    <row r="95" spans="2:11" s="24" customFormat="1" x14ac:dyDescent="0.25">
      <c r="B95" s="26" t="s">
        <v>63</v>
      </c>
      <c r="C95" s="11" t="s">
        <v>249</v>
      </c>
      <c r="D95" s="25" t="e">
        <f>+#REF!+#REF!+#REF!+#REF!+#REF!+#REF!+#REF!+#REF!</f>
        <v>#REF!</v>
      </c>
      <c r="H95" s="116"/>
      <c r="I95" s="41"/>
      <c r="K95" s="118"/>
    </row>
    <row r="96" spans="2:11" x14ac:dyDescent="0.25">
      <c r="B96" s="26" t="s">
        <v>65</v>
      </c>
      <c r="C96" s="11" t="s">
        <v>250</v>
      </c>
      <c r="D96" s="25" t="e">
        <f>+#REF!+#REF!+#REF!+#REF!+#REF!+#REF!+#REF!+#REF!</f>
        <v>#REF!</v>
      </c>
    </row>
    <row r="97" spans="2:11" s="11" customFormat="1" x14ac:dyDescent="0.25">
      <c r="B97" s="26" t="s">
        <v>66</v>
      </c>
      <c r="C97" s="11" t="s">
        <v>251</v>
      </c>
      <c r="D97" s="25" t="e">
        <f>+#REF!+#REF!+#REF!+#REF!+#REF!+#REF!+#REF!+#REF!</f>
        <v>#REF!</v>
      </c>
      <c r="H97" s="17"/>
      <c r="I97" s="36"/>
      <c r="K97" s="118"/>
    </row>
    <row r="98" spans="2:11" s="11" customFormat="1" x14ac:dyDescent="0.25">
      <c r="B98" s="26" t="s">
        <v>67</v>
      </c>
      <c r="C98" s="11" t="s">
        <v>252</v>
      </c>
      <c r="D98" s="25" t="e">
        <f>+#REF!+#REF!+#REF!+#REF!+#REF!+#REF!+#REF!+#REF!</f>
        <v>#REF!</v>
      </c>
      <c r="H98" s="17"/>
      <c r="I98" s="36"/>
      <c r="K98" s="118"/>
    </row>
    <row r="99" spans="2:11" x14ac:dyDescent="0.25">
      <c r="B99" s="26" t="s">
        <v>68</v>
      </c>
      <c r="C99" s="11" t="s">
        <v>253</v>
      </c>
      <c r="D99" s="25" t="e">
        <f>+#REF!+#REF!+#REF!+#REF!+#REF!+#REF!+#REF!+#REF!</f>
        <v>#REF!</v>
      </c>
    </row>
    <row r="100" spans="2:11" x14ac:dyDescent="0.25">
      <c r="B100" s="26" t="s">
        <v>69</v>
      </c>
      <c r="C100" s="11" t="s">
        <v>254</v>
      </c>
      <c r="D100" s="25" t="e">
        <f>+#REF!+#REF!+#REF!+#REF!+#REF!+#REF!+#REF!+#REF!</f>
        <v>#REF!</v>
      </c>
    </row>
    <row r="101" spans="2:11" x14ac:dyDescent="0.25">
      <c r="B101" s="26" t="s">
        <v>70</v>
      </c>
      <c r="C101" s="11" t="s">
        <v>255</v>
      </c>
      <c r="D101" s="25" t="e">
        <f>+#REF!+#REF!+#REF!+#REF!+#REF!+#REF!+#REF!+#REF!</f>
        <v>#REF!</v>
      </c>
    </row>
    <row r="102" spans="2:11" x14ac:dyDescent="0.25">
      <c r="B102" s="26" t="s">
        <v>71</v>
      </c>
      <c r="C102" s="11" t="s">
        <v>256</v>
      </c>
      <c r="D102" s="25" t="e">
        <f>+#REF!+#REF!+#REF!+#REF!+#REF!+#REF!+#REF!+#REF!</f>
        <v>#REF!</v>
      </c>
    </row>
    <row r="103" spans="2:11" x14ac:dyDescent="0.25">
      <c r="B103" s="26" t="s">
        <v>79</v>
      </c>
      <c r="C103" s="11" t="s">
        <v>257</v>
      </c>
      <c r="D103" s="25" t="e">
        <f>+#REF!+#REF!+#REF!+#REF!+#REF!+#REF!+#REF!+#REF!</f>
        <v>#REF!</v>
      </c>
    </row>
    <row r="104" spans="2:11" x14ac:dyDescent="0.25">
      <c r="B104" s="26" t="s">
        <v>80</v>
      </c>
      <c r="C104" s="11" t="s">
        <v>258</v>
      </c>
      <c r="D104" s="25" t="e">
        <f>+#REF!+#REF!+#REF!+#REF!+#REF!+#REF!+#REF!+#REF!</f>
        <v>#REF!</v>
      </c>
    </row>
    <row r="105" spans="2:11" x14ac:dyDescent="0.25">
      <c r="B105" s="26" t="s">
        <v>260</v>
      </c>
      <c r="C105" s="11" t="s">
        <v>259</v>
      </c>
      <c r="D105" s="25" t="e">
        <f>+#REF!+#REF!+#REF!+#REF!+#REF!+#REF!+#REF!+#REF!</f>
        <v>#REF!</v>
      </c>
    </row>
    <row r="106" spans="2:11" s="6" customFormat="1" x14ac:dyDescent="0.25">
      <c r="B106" s="20"/>
      <c r="C106" s="27" t="s">
        <v>198</v>
      </c>
      <c r="D106" s="22" t="e">
        <f>SUM(D95:D105)</f>
        <v>#REF!</v>
      </c>
      <c r="H106" s="112"/>
      <c r="I106" s="42"/>
      <c r="K106" s="118"/>
    </row>
    <row r="108" spans="2:11" s="7" customFormat="1" x14ac:dyDescent="0.25">
      <c r="B108" s="21" t="s">
        <v>58</v>
      </c>
      <c r="C108" s="21" t="s">
        <v>267</v>
      </c>
      <c r="D108" s="21" t="s">
        <v>163</v>
      </c>
      <c r="I108" s="37"/>
      <c r="K108" s="118"/>
    </row>
    <row r="109" spans="2:11" s="23" customFormat="1" x14ac:dyDescent="0.25">
      <c r="B109" s="7"/>
      <c r="I109" s="40"/>
      <c r="K109" s="118"/>
    </row>
    <row r="110" spans="2:11" s="8" customFormat="1" x14ac:dyDescent="0.25">
      <c r="B110" s="28" t="s">
        <v>262</v>
      </c>
      <c r="C110" s="29" t="s">
        <v>261</v>
      </c>
      <c r="D110" s="30" t="e">
        <f>+#REF!</f>
        <v>#REF!</v>
      </c>
      <c r="H110" s="117"/>
      <c r="I110" s="43"/>
      <c r="K110" s="118"/>
    </row>
    <row r="111" spans="2:11" s="8" customFormat="1" x14ac:dyDescent="0.25">
      <c r="B111" s="28" t="s">
        <v>263</v>
      </c>
      <c r="C111" s="29" t="s">
        <v>264</v>
      </c>
      <c r="D111" s="30" t="e">
        <f>+#REF!+#REF!+#REF!+#REF!+#REF!+#REF!+#REF!+#REF!</f>
        <v>#REF!</v>
      </c>
      <c r="H111" s="117"/>
      <c r="I111" s="43"/>
      <c r="K111" s="118"/>
    </row>
    <row r="112" spans="2:11" s="8" customFormat="1" x14ac:dyDescent="0.25">
      <c r="B112" s="28" t="s">
        <v>272</v>
      </c>
      <c r="C112" s="29" t="s">
        <v>273</v>
      </c>
      <c r="D112" s="30" t="e">
        <f>+#REF!</f>
        <v>#REF!</v>
      </c>
      <c r="H112" s="117"/>
      <c r="I112" s="43"/>
      <c r="K112" s="118"/>
    </row>
    <row r="113" spans="2:11" s="8" customFormat="1" x14ac:dyDescent="0.25">
      <c r="B113" s="28" t="s">
        <v>265</v>
      </c>
      <c r="C113" s="29" t="s">
        <v>266</v>
      </c>
      <c r="D113" s="30" t="e">
        <f>+#REF!+#REF!+#REF!+#REF!+#REF!+#REF!+#REF!</f>
        <v>#REF!</v>
      </c>
      <c r="E113"/>
      <c r="H113" s="117"/>
      <c r="I113" s="43"/>
      <c r="K113" s="118"/>
    </row>
    <row r="114" spans="2:11" s="8" customFormat="1" x14ac:dyDescent="0.25">
      <c r="B114" s="28" t="s">
        <v>268</v>
      </c>
      <c r="C114" s="29" t="s">
        <v>269</v>
      </c>
      <c r="D114" s="30" t="e">
        <f>+#REF!</f>
        <v>#REF!</v>
      </c>
      <c r="E114"/>
      <c r="H114" s="23"/>
      <c r="I114" s="43"/>
      <c r="K114" s="118"/>
    </row>
    <row r="115" spans="2:11" s="8" customFormat="1" x14ac:dyDescent="0.25">
      <c r="B115" s="28" t="s">
        <v>270</v>
      </c>
      <c r="C115" s="29" t="s">
        <v>271</v>
      </c>
      <c r="D115" s="30" t="e">
        <f>+#REF!</f>
        <v>#REF!</v>
      </c>
      <c r="H115" s="117"/>
      <c r="I115" s="43"/>
      <c r="K115" s="118"/>
    </row>
    <row r="116" spans="2:11" s="6" customFormat="1" x14ac:dyDescent="0.25">
      <c r="B116" s="20"/>
      <c r="C116" s="27" t="s">
        <v>198</v>
      </c>
      <c r="D116" s="22" t="e">
        <f>+D110+D111+D112+D113+D114+D115</f>
        <v>#REF!</v>
      </c>
      <c r="H116" s="112"/>
      <c r="I116" s="42"/>
      <c r="K116" s="118"/>
    </row>
    <row r="117" spans="2:11" x14ac:dyDescent="0.25">
      <c r="B117" s="20"/>
      <c r="C117" s="27" t="s">
        <v>274</v>
      </c>
      <c r="D117" s="22" t="e">
        <f>+D27+D45+D65+D91+D106+D116</f>
        <v>#REF!</v>
      </c>
    </row>
    <row r="119" spans="2:11" x14ac:dyDescent="0.25">
      <c r="B119" s="20"/>
      <c r="C119" s="27" t="s">
        <v>275</v>
      </c>
      <c r="D119" s="22" t="e">
        <f>+D27+D45+D65+D91+D106+D116</f>
        <v>#REF!</v>
      </c>
    </row>
    <row r="121" spans="2:11" x14ac:dyDescent="0.25">
      <c r="D121" s="32"/>
    </row>
    <row r="122" spans="2:11" x14ac:dyDescent="0.25">
      <c r="D122" s="32"/>
    </row>
  </sheetData>
  <mergeCells count="3">
    <mergeCell ref="C7:D7"/>
    <mergeCell ref="C8:D8"/>
    <mergeCell ref="B9:D9"/>
  </mergeCells>
  <printOptions horizontalCentered="1"/>
  <pageMargins left="1.26" right="0.70866141732283472" top="0.74803149606299213" bottom="0.74803149606299213" header="0.31496062992125984" footer="0.31496062992125984"/>
  <pageSetup paperSize="9" scale="95" orientation="portrait" r:id="rId1"/>
  <rowBreaks count="2" manualBreakCount="2">
    <brk id="45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resgral</vt:lpstr>
      <vt:lpstr>recursos</vt:lpstr>
      <vt:lpstr>conjurisd</vt:lpstr>
      <vt:lpstr>erogcons</vt:lpstr>
      <vt:lpstr>P.OBRAS 2023</vt:lpstr>
      <vt:lpstr>Programas</vt:lpstr>
      <vt:lpstr>ppart mod</vt:lpstr>
      <vt:lpstr>resubpart</vt:lpstr>
      <vt:lpstr>conjurisd!Área_de_impresión</vt:lpstr>
      <vt:lpstr>'P.OBRAS 2023'!Área_de_impresión</vt:lpstr>
      <vt:lpstr>'ppart mod'!Área_de_impresión</vt:lpstr>
      <vt:lpstr>recursos!Área_de_impresión</vt:lpstr>
      <vt:lpstr>resgral!Área_de_impresión</vt:lpstr>
      <vt:lpstr>'P.OBRAS 2023'!Títulos_a_imprimir</vt:lpstr>
      <vt:lpstr>recursos!Títulos_a_imprimir</vt:lpstr>
      <vt:lpstr>resubpart!Títulos_a_imprimir</vt:lpstr>
    </vt:vector>
  </TitlesOfParts>
  <Company>Municipalidad de Godoy Cruz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msabella</dc:creator>
  <cp:lastModifiedBy>Cristian Rodriguez</cp:lastModifiedBy>
  <cp:lastPrinted>2023-05-04T14:22:46Z</cp:lastPrinted>
  <dcterms:created xsi:type="dcterms:W3CDTF">2012-08-08T15:55:09Z</dcterms:created>
  <dcterms:modified xsi:type="dcterms:W3CDTF">2023-05-09T12:29:12Z</dcterms:modified>
</cp:coreProperties>
</file>