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"/>
    </mc:Choice>
  </mc:AlternateContent>
  <xr:revisionPtr revIDLastSave="0" documentId="13_ncr:1_{6E7B0CE0-D9EF-428B-A849-08CA523CDA82}" xr6:coauthVersionLast="47" xr6:coauthVersionMax="47" xr10:uidLastSave="{00000000-0000-0000-0000-000000000000}"/>
  <bookViews>
    <workbookView xWindow="-120" yWindow="-120" windowWidth="29040" windowHeight="15840" tabRatio="873" xr2:uid="{00000000-000D-0000-FFFF-FFFF00000000}"/>
  </bookViews>
  <sheets>
    <sheet name="resgral" sheetId="1" r:id="rId1"/>
    <sheet name="recursos" sheetId="3" r:id="rId2"/>
    <sheet name="conjurisd" sheetId="4" r:id="rId3"/>
    <sheet name="erogcons" sheetId="5" r:id="rId4"/>
    <sheet name="P.OBRAS 2022" sheetId="31" r:id="rId5"/>
    <sheet name="Programas" sheetId="45" state="hidden" r:id="rId6"/>
    <sheet name="ppart mod" sheetId="53" state="hidden" r:id="rId7"/>
    <sheet name="resubpart" sheetId="37" state="hidden" r:id="rId8"/>
  </sheets>
  <definedNames>
    <definedName name="_xlnm._FilterDatabase" localSheetId="4" hidden="1">'P.OBRAS 2022'!$B$9:$F$85</definedName>
    <definedName name="_xlnm._FilterDatabase" localSheetId="1" hidden="1">recursos!$H$1:$H$288</definedName>
    <definedName name="_xlnm.Print_Area" localSheetId="2">conjurisd!$A$1:$J$28</definedName>
    <definedName name="_xlnm.Print_Area" localSheetId="4">'P.OBRAS 2022'!$A$1:$F$95</definedName>
    <definedName name="_xlnm.Print_Area" localSheetId="6">'ppart mod'!$A$1:$G$27</definedName>
    <definedName name="_xlnm.Print_Area" localSheetId="1">recursos!$A$1:$H$157</definedName>
    <definedName name="_xlnm.Print_Area" localSheetId="0">resgral!$A$1:$H$42</definedName>
    <definedName name="_xlnm.Print_Titles" localSheetId="4">'P.OBRAS 2022'!$1:$6</definedName>
    <definedName name="_xlnm.Print_Titles" localSheetId="1">recursos!$1:$11</definedName>
    <definedName name="_xlnm.Print_Titles" localSheetId="7">resubpart!$1:$9</definedName>
  </definedNames>
  <calcPr calcId="181029"/>
</workbook>
</file>

<file path=xl/calcChain.xml><?xml version="1.0" encoding="utf-8"?>
<calcChain xmlns="http://schemas.openxmlformats.org/spreadsheetml/2006/main">
  <c r="I18" i="1" l="1"/>
  <c r="I20" i="1"/>
  <c r="A7" i="31"/>
  <c r="A8" i="5"/>
  <c r="A8" i="4"/>
  <c r="A8" i="3"/>
  <c r="D98" i="37"/>
  <c r="D89" i="37"/>
  <c r="G27" i="53"/>
  <c r="J25" i="45"/>
  <c r="J23" i="45"/>
  <c r="J21" i="45"/>
  <c r="K21" i="45"/>
  <c r="F22" i="45"/>
  <c r="K20" i="45"/>
  <c r="F20" i="45"/>
  <c r="F19" i="45"/>
  <c r="F17" i="45"/>
  <c r="G16" i="45"/>
  <c r="K6" i="45"/>
  <c r="F6" i="45"/>
  <c r="K5" i="45"/>
  <c r="F5" i="45"/>
  <c r="K18" i="45"/>
  <c r="F18" i="45"/>
  <c r="K14" i="45"/>
  <c r="F14" i="45"/>
  <c r="K13" i="45"/>
  <c r="F13" i="45"/>
  <c r="K15" i="45"/>
  <c r="F15" i="45"/>
  <c r="K11" i="45"/>
  <c r="F11" i="45"/>
  <c r="K10" i="45"/>
  <c r="F10" i="45"/>
  <c r="F9" i="45"/>
  <c r="F8" i="45"/>
  <c r="K9" i="45"/>
  <c r="H12" i="45"/>
  <c r="F12" i="45" s="1"/>
  <c r="K8" i="45"/>
  <c r="F21" i="45"/>
  <c r="K19" i="45"/>
  <c r="K22" i="45"/>
  <c r="K17" i="45"/>
  <c r="K84" i="37"/>
  <c r="I80" i="37"/>
  <c r="J74" i="37" s="1"/>
  <c r="J70" i="37"/>
  <c r="A7" i="3"/>
  <c r="C6" i="37"/>
  <c r="D105" i="37"/>
  <c r="A7" i="5"/>
  <c r="A7" i="4"/>
  <c r="B8" i="53"/>
  <c r="D64" i="37"/>
  <c r="D115" i="37"/>
  <c r="K16" i="45"/>
  <c r="F16" i="45"/>
  <c r="K12" i="45"/>
  <c r="D70" i="37"/>
  <c r="D33" i="37"/>
  <c r="C96" i="31" l="1"/>
  <c r="D112" i="37"/>
  <c r="D101" i="37"/>
  <c r="D87" i="37"/>
  <c r="D83" i="37"/>
  <c r="D79" i="37"/>
  <c r="D75" i="37"/>
  <c r="D50" i="37"/>
  <c r="D58" i="37"/>
  <c r="D62" i="37"/>
  <c r="J71" i="37"/>
  <c r="J72" i="37"/>
  <c r="J73" i="37"/>
  <c r="J69" i="37"/>
  <c r="K69" i="37" s="1"/>
  <c r="J79" i="37"/>
  <c r="F25" i="45"/>
  <c r="K25" i="45"/>
  <c r="J75" i="37"/>
  <c r="D88" i="37"/>
  <c r="D71" i="37"/>
  <c r="D114" i="37"/>
  <c r="D69" i="37"/>
  <c r="D73" i="37"/>
  <c r="D77" i="37"/>
  <c r="D85" i="37"/>
  <c r="D81" i="37"/>
  <c r="D97" i="37"/>
  <c r="F23" i="45"/>
  <c r="K23" i="45"/>
  <c r="B6" i="31"/>
  <c r="D51" i="37"/>
  <c r="D55" i="37"/>
  <c r="D59" i="37"/>
  <c r="D90" i="37"/>
  <c r="D100" i="37"/>
  <c r="J77" i="37"/>
  <c r="D60" i="37"/>
  <c r="D76" i="37"/>
  <c r="D80" i="37"/>
  <c r="D84" i="37"/>
  <c r="D95" i="37"/>
  <c r="D106" i="37" s="1"/>
  <c r="D99" i="37"/>
  <c r="D102" i="37"/>
  <c r="J78" i="37"/>
  <c r="D54" i="37"/>
  <c r="D63" i="37"/>
  <c r="D61" i="37"/>
  <c r="D56" i="37"/>
  <c r="D49" i="37"/>
  <c r="D24" i="37"/>
  <c r="D17" i="37"/>
  <c r="D35" i="37"/>
  <c r="D34" i="37"/>
  <c r="D40" i="37"/>
  <c r="D36" i="37"/>
  <c r="D16" i="37"/>
  <c r="D38" i="37"/>
  <c r="D31" i="37"/>
  <c r="D25" i="37"/>
  <c r="D20" i="37"/>
  <c r="D21" i="37"/>
  <c r="D43" i="37"/>
  <c r="D44" i="37"/>
  <c r="D42" i="37"/>
  <c r="D41" i="37"/>
  <c r="D23" i="37"/>
  <c r="D22" i="37"/>
  <c r="D19" i="37"/>
  <c r="D18" i="37"/>
  <c r="D103" i="37"/>
  <c r="D39" i="37"/>
  <c r="D96" i="31"/>
  <c r="D26" i="37"/>
  <c r="D15" i="37"/>
  <c r="D13" i="37"/>
  <c r="D96" i="37"/>
  <c r="D86" i="37"/>
  <c r="D104" i="37"/>
  <c r="D32" i="37"/>
  <c r="D52" i="37"/>
  <c r="D72" i="37"/>
  <c r="D37" i="37"/>
  <c r="D14" i="37"/>
  <c r="D74" i="37"/>
  <c r="K70" i="37"/>
  <c r="K80" i="37" s="1"/>
  <c r="J76" i="37"/>
  <c r="D82" i="37"/>
  <c r="D78" i="37"/>
  <c r="D57" i="37"/>
  <c r="D53" i="37"/>
  <c r="K82" i="37" l="1"/>
  <c r="D111" i="37"/>
  <c r="D45" i="37"/>
  <c r="D27" i="37"/>
  <c r="D113" i="37"/>
  <c r="D65" i="37"/>
  <c r="D110" i="37"/>
  <c r="D91" i="37"/>
  <c r="D116" i="37" l="1"/>
  <c r="D119" i="37" s="1"/>
  <c r="D117" i="37"/>
</calcChain>
</file>

<file path=xl/sharedStrings.xml><?xml version="1.0" encoding="utf-8"?>
<sst xmlns="http://schemas.openxmlformats.org/spreadsheetml/2006/main" count="982" uniqueCount="525">
  <si>
    <t>CUADRO RESUMEN DE RECURSOS, FINANCIAMIENTO Y EROGACIONES</t>
  </si>
  <si>
    <t>RECURSOS CORRIENTES</t>
  </si>
  <si>
    <t>DEPARTAMENTO EJECUTIVO - HONORABLE CONCEJO DELIBERANTE - FUEROS ADMINISTRATIVO DE TRÁNSITO</t>
  </si>
  <si>
    <t xml:space="preserve">CONCEPTOS </t>
  </si>
  <si>
    <t>IMPORTES</t>
  </si>
  <si>
    <t>%</t>
  </si>
  <si>
    <t xml:space="preserve">  De Origen Provincial</t>
  </si>
  <si>
    <t xml:space="preserve">    Régimen de Participación Provincial</t>
  </si>
  <si>
    <t xml:space="preserve">    Otros Ingresos de Jurisdicción Provincial</t>
  </si>
  <si>
    <t xml:space="preserve">  De Origen Nacional</t>
  </si>
  <si>
    <t xml:space="preserve">    Régimen de Participación Nacional</t>
  </si>
  <si>
    <t xml:space="preserve">    Otros Ingresos de Jurisdicción Nacional</t>
  </si>
  <si>
    <t xml:space="preserve">  De Jurisdicción Municipal</t>
  </si>
  <si>
    <t xml:space="preserve">    Regalías</t>
  </si>
  <si>
    <t xml:space="preserve">    Tasas y Derechos Municipales</t>
  </si>
  <si>
    <t xml:space="preserve">    Otros Ingresos de Origen Municipal</t>
  </si>
  <si>
    <t>RECURSOS DE CAPITAL</t>
  </si>
  <si>
    <t xml:space="preserve">    Venta de Bienes de Uso</t>
  </si>
  <si>
    <t xml:space="preserve">    Reembolso de Obras Públicas</t>
  </si>
  <si>
    <t xml:space="preserve">    Reembolsos de Préstamos</t>
  </si>
  <si>
    <t xml:space="preserve">    Otros Recursos de Capital</t>
  </si>
  <si>
    <t xml:space="preserve">    Transf. Fdos para Inv. Obras Públicas</t>
  </si>
  <si>
    <t>TOTAL DE RECURSOS</t>
  </si>
  <si>
    <t>FINANCIAMIENTO</t>
  </si>
  <si>
    <t xml:space="preserve">  Uso del Crédito</t>
  </si>
  <si>
    <t xml:space="preserve">    Uso del Crédito de Entidades Financieras</t>
  </si>
  <si>
    <t xml:space="preserve">    Uso del Crédito del Gobierno Provincial</t>
  </si>
  <si>
    <t xml:space="preserve">  Aportes No Reintegrables</t>
  </si>
  <si>
    <t xml:space="preserve">  Aportes Reintegrables</t>
  </si>
  <si>
    <t xml:space="preserve">  Remanentes de Ejercicios Anteriores</t>
  </si>
  <si>
    <t xml:space="preserve">  Adelantos a Proveedores y Contratistas</t>
  </si>
  <si>
    <t>TOTAL DE RECURSOS Y FINANCIAMIENTO</t>
  </si>
  <si>
    <t>EROGACIONES CORRIENTES</t>
  </si>
  <si>
    <t xml:space="preserve">  Operación</t>
  </si>
  <si>
    <t xml:space="preserve">    Personal</t>
  </si>
  <si>
    <t xml:space="preserve">    Bienes de Consumo</t>
  </si>
  <si>
    <t xml:space="preserve">    Servicios</t>
  </si>
  <si>
    <t xml:space="preserve">    Intereses y Gtos de la Deuda</t>
  </si>
  <si>
    <t xml:space="preserve">    Transferencias Corrientes</t>
  </si>
  <si>
    <t>EROGACIONES DE CAPITAL</t>
  </si>
  <si>
    <t xml:space="preserve">    Bienes de Capital</t>
  </si>
  <si>
    <t xml:space="preserve">    Trabajos Públicos</t>
  </si>
  <si>
    <t xml:space="preserve">    Bienes Preexistentes</t>
  </si>
  <si>
    <t xml:space="preserve">    Inversión Financiera</t>
  </si>
  <si>
    <t>OTRAS EROGACIONES</t>
  </si>
  <si>
    <t xml:space="preserve">    Amortización de la Deuda Consolidada</t>
  </si>
  <si>
    <t xml:space="preserve">    Amortización de la Deuda Flotante</t>
  </si>
  <si>
    <t>TOTAL DE EROGACIONES</t>
  </si>
  <si>
    <t>RESUMEN GENERAL</t>
  </si>
  <si>
    <t>TOTAL de RECURSOS y FINANCIAMIENTO</t>
  </si>
  <si>
    <t>TOTAL de EROGACIONES</t>
  </si>
  <si>
    <t>CALCULO DE RECURSOS Y FINANCIAMIENTO</t>
  </si>
  <si>
    <t>SECC</t>
  </si>
  <si>
    <t>ORIG</t>
  </si>
  <si>
    <t>SECT</t>
  </si>
  <si>
    <t>P.PRINC</t>
  </si>
  <si>
    <t>P.PARC</t>
  </si>
  <si>
    <t>P.SUP</t>
  </si>
  <si>
    <t>CÓDIGO</t>
  </si>
  <si>
    <t>CLASIFICACIÓN ECONÓMICA Y POR OBJETO</t>
  </si>
  <si>
    <t>$</t>
  </si>
  <si>
    <t>DE ORIGEN PROVINCIAL</t>
  </si>
  <si>
    <t>RÉGIMEN DE PARTICIPACIÓN PROVINCIAL</t>
  </si>
  <si>
    <t>01</t>
  </si>
  <si>
    <t>Distribución Primaria</t>
  </si>
  <si>
    <t>02</t>
  </si>
  <si>
    <t>03</t>
  </si>
  <si>
    <t>04</t>
  </si>
  <si>
    <t>05</t>
  </si>
  <si>
    <t>06</t>
  </si>
  <si>
    <t>07</t>
  </si>
  <si>
    <t>08</t>
  </si>
  <si>
    <t>Impuesto Inmobiliario</t>
  </si>
  <si>
    <t>Impuesto sobre los Ingresos Brutos</t>
  </si>
  <si>
    <t>Impuesto a los automotores</t>
  </si>
  <si>
    <t>Impuesto a los sellos</t>
  </si>
  <si>
    <t>Participación en Otros Impuestos</t>
  </si>
  <si>
    <t>Participación Ejercicios Vencidos</t>
  </si>
  <si>
    <t>Fondo de Promoción Turística</t>
  </si>
  <si>
    <t>09</t>
  </si>
  <si>
    <t>10</t>
  </si>
  <si>
    <t>OTROS INGRESOS DE JURISDICCIÓN PROVINCIAL</t>
  </si>
  <si>
    <t>Fondos de Programas Descentralizados</t>
  </si>
  <si>
    <t>Fondo para Desarrollo Social</t>
  </si>
  <si>
    <t>001</t>
  </si>
  <si>
    <t>003</t>
  </si>
  <si>
    <t>Fondos para el Desarrollo Deportivo</t>
  </si>
  <si>
    <t>Otros Fondos Descentralizados</t>
  </si>
  <si>
    <t>Convenio Epre</t>
  </si>
  <si>
    <t>DE ORIGEN NACIONAL</t>
  </si>
  <si>
    <t>RÉGIMEN DE COPARTICIPACIÓN NACIONAL</t>
  </si>
  <si>
    <t>Distribución Secundaria</t>
  </si>
  <si>
    <t>Distribución Secundaria Vencida</t>
  </si>
  <si>
    <t>OTROS INGRESOS DE JURISDICCIÓN NACIONAL</t>
  </si>
  <si>
    <t>17</t>
  </si>
  <si>
    <t>DE JURISDICCIÓN MUNICIPAL</t>
  </si>
  <si>
    <t>TASAS Y DERECHOS MUNICIPALES</t>
  </si>
  <si>
    <t>Derechos por Servicios a la Propiedad Raíz</t>
  </si>
  <si>
    <t>Dchos por Servicios a la Propiedad Raíz (E.Cte.)</t>
  </si>
  <si>
    <t>Ecotasa</t>
  </si>
  <si>
    <t>Canastos para Residuos (E.Cte.)</t>
  </si>
  <si>
    <t>Derechos de Inspección Comercio Ind y Servicios</t>
  </si>
  <si>
    <t>Derechos de Inspección Comercio Ind y Servicios (E.Cte)</t>
  </si>
  <si>
    <t>Derechos de Cementerio</t>
  </si>
  <si>
    <t>Derechos de Cementerio (E.Cte)</t>
  </si>
  <si>
    <t>Derechos de Recolección Especial (E.Cte.)</t>
  </si>
  <si>
    <t>Derechos de Actuación Administrativa</t>
  </si>
  <si>
    <t xml:space="preserve">Derechos de Edificación </t>
  </si>
  <si>
    <t>11</t>
  </si>
  <si>
    <t>Derechos de Insp. Sanitaria Higiene Urbana y Saneam. Ambiental</t>
  </si>
  <si>
    <t>12</t>
  </si>
  <si>
    <t>Unidad de Calidad Ambiental</t>
  </si>
  <si>
    <t>13</t>
  </si>
  <si>
    <t>Planes de Consolidación</t>
  </si>
  <si>
    <t>14</t>
  </si>
  <si>
    <t>Otros Derechos</t>
  </si>
  <si>
    <t>15</t>
  </si>
  <si>
    <t>Comisión Administrativa</t>
  </si>
  <si>
    <t>OTROS INGRESOS DE ORIGEN MUNICIPAL</t>
  </si>
  <si>
    <t>Multas Generales</t>
  </si>
  <si>
    <t>Multas Generales (E. Cte.)</t>
  </si>
  <si>
    <t>Multas Generales (E. Anteriores)</t>
  </si>
  <si>
    <t xml:space="preserve">Multas a Proveedores </t>
  </si>
  <si>
    <t>Intereses y Recargos</t>
  </si>
  <si>
    <t>Intereses y Recargos  (E. Cte.)</t>
  </si>
  <si>
    <t>Intereses y Recargos (E. Anteriores)</t>
  </si>
  <si>
    <t>Producido de Actividades Culturales</t>
  </si>
  <si>
    <t>Producido de Servicios Especiales</t>
  </si>
  <si>
    <t>Control de Animales</t>
  </si>
  <si>
    <t>Desinfecciones en General</t>
  </si>
  <si>
    <t>Servicios Especiales Varios</t>
  </si>
  <si>
    <t>Producido de Multas de Tránsito</t>
  </si>
  <si>
    <t>Multas por Accidentes Viales</t>
  </si>
  <si>
    <t>Multas por Infracciones de Tránsito</t>
  </si>
  <si>
    <t>Derechos de Traslado - Tránsito</t>
  </si>
  <si>
    <t>Derechos de Bodegaje - Tránsito</t>
  </si>
  <si>
    <t>Producido de Estacionamiento Medido</t>
  </si>
  <si>
    <t>Producido de Convenios Especiales</t>
  </si>
  <si>
    <t>Conv con EDMSA - Alumbrado Público</t>
  </si>
  <si>
    <t>Producido de Convenios I.P.V.</t>
  </si>
  <si>
    <t>Ingresos Operativos I.P.V.</t>
  </si>
  <si>
    <t>Recursos Eventuales</t>
  </si>
  <si>
    <t>Rentas Financieras</t>
  </si>
  <si>
    <t>Gastos Recuperados</t>
  </si>
  <si>
    <t xml:space="preserve">TOTAL DE RECURSOS CORRIENTES </t>
  </si>
  <si>
    <t>Obras de Pavimentación</t>
  </si>
  <si>
    <t>Obras de Cloacas</t>
  </si>
  <si>
    <t>OTROS RECURSOS DE CAPITAL</t>
  </si>
  <si>
    <t>TRANSF. DE FONDOS PARA INVERSIÓN PÚBLICA</t>
  </si>
  <si>
    <t>De Origen Provincial</t>
  </si>
  <si>
    <t>19</t>
  </si>
  <si>
    <t>21</t>
  </si>
  <si>
    <t>De Origen Nacional</t>
  </si>
  <si>
    <t>USO DEL CRÉDITO</t>
  </si>
  <si>
    <t>A Corto Plazo</t>
  </si>
  <si>
    <t>A Largo Plazo</t>
  </si>
  <si>
    <t>Instituciones Financieras</t>
  </si>
  <si>
    <t xml:space="preserve">Proveedores y Contratistas </t>
  </si>
  <si>
    <t>APORTES NO REINTEGRABLES</t>
  </si>
  <si>
    <t>APORTES REINTEGRABLES</t>
  </si>
  <si>
    <t>REMANENTES DE EJERCICIOS ANTERIORES</t>
  </si>
  <si>
    <t xml:space="preserve">ADELANTOS A PROVEEDORES Y CONTRATISTAS </t>
  </si>
  <si>
    <t>EROGACIONES CONSOLIDADAS POR JURISDICCIÓN</t>
  </si>
  <si>
    <t>TOTAL</t>
  </si>
  <si>
    <t>DPTO EJECUTIVO</t>
  </si>
  <si>
    <t xml:space="preserve">% </t>
  </si>
  <si>
    <t>H.C.D</t>
  </si>
  <si>
    <t>SERV. ESPEC</t>
  </si>
  <si>
    <t xml:space="preserve">EROGACIONES CORRIENTES </t>
  </si>
  <si>
    <t xml:space="preserve"> Personal</t>
  </si>
  <si>
    <t xml:space="preserve"> Bienes de Consumo</t>
  </si>
  <si>
    <t xml:space="preserve"> Servicios</t>
  </si>
  <si>
    <t xml:space="preserve"> Int y Gtos de la Deuda</t>
  </si>
  <si>
    <t xml:space="preserve"> Transferencias Corrientes</t>
  </si>
  <si>
    <t>EROGACIONES de CAPITAL</t>
  </si>
  <si>
    <t xml:space="preserve"> Bienes de Capital</t>
  </si>
  <si>
    <t xml:space="preserve"> Trabajos Públicos </t>
  </si>
  <si>
    <t xml:space="preserve"> Inversión Financiera </t>
  </si>
  <si>
    <t xml:space="preserve"> Bienes Preexistentes</t>
  </si>
  <si>
    <t xml:space="preserve"> Amortización de la Deuda</t>
  </si>
  <si>
    <t>INTENDENCIA</t>
  </si>
  <si>
    <t>HACIENDA</t>
  </si>
  <si>
    <t>SERV. ESPEC.</t>
  </si>
  <si>
    <t>PERSONAL PERMANENTE</t>
  </si>
  <si>
    <t>Asignación de la Clase</t>
  </si>
  <si>
    <t>Bonificación por Antigüedad</t>
  </si>
  <si>
    <t>Adicionales Especiales</t>
  </si>
  <si>
    <t>Bonificación por M.Dedicación</t>
  </si>
  <si>
    <t>Suplementos Varios</t>
  </si>
  <si>
    <t>Suplmentos por Riesgo</t>
  </si>
  <si>
    <t>Sueldo Anual Complementario</t>
  </si>
  <si>
    <t>Asignación Familiar</t>
  </si>
  <si>
    <t>Bonif por Título y/o Resp. Profecional</t>
  </si>
  <si>
    <t>Adicional no Remunerativo y/o Bonif.</t>
  </si>
  <si>
    <t>Contribución Jubilatoria</t>
  </si>
  <si>
    <t>Contribución O. Social</t>
  </si>
  <si>
    <t>Contribución A.R.T.</t>
  </si>
  <si>
    <t>Otras Contribuciones</t>
  </si>
  <si>
    <t xml:space="preserve">TOTAL </t>
  </si>
  <si>
    <t>PERSONAL TEMPORARIO</t>
  </si>
  <si>
    <t>BIENES DE CONSUMO</t>
  </si>
  <si>
    <t>4.1.1.2.</t>
  </si>
  <si>
    <t>4.1.2.</t>
  </si>
  <si>
    <t>16</t>
  </si>
  <si>
    <t>18</t>
  </si>
  <si>
    <t>Alimentos, racionamiento y refrigerios</t>
  </si>
  <si>
    <t>Forrajes y alimentos para animales</t>
  </si>
  <si>
    <t>Combustibles y lubricantes</t>
  </si>
  <si>
    <t>Uniformes y equipos para el personal</t>
  </si>
  <si>
    <t>Útiles, papelería y elementos oficina</t>
  </si>
  <si>
    <t>Mateial didáctico y deportivo</t>
  </si>
  <si>
    <t>Prod medicinales y elem compl para la salud</t>
  </si>
  <si>
    <t>Fertiliz y productos para sanidad vegetal y animal</t>
  </si>
  <si>
    <t>Artículos de limpieza y desinfección</t>
  </si>
  <si>
    <t>Artículos de bazar y menaje</t>
  </si>
  <si>
    <t>Elem para la conserv de inmuebles e instal.</t>
  </si>
  <si>
    <t>Elem  para la conserv de rodados y maquinarias</t>
  </si>
  <si>
    <t>Elem para la conserv de muebles y otros bs capital</t>
  </si>
  <si>
    <t>Insumos para bs informáticos</t>
  </si>
  <si>
    <t>Otros bienes de consumo</t>
  </si>
  <si>
    <t>PAC bienes de consumo</t>
  </si>
  <si>
    <t>4.1.3.</t>
  </si>
  <si>
    <t>SERVICIOS</t>
  </si>
  <si>
    <t>Electricidad, gas, agua y cloacas</t>
  </si>
  <si>
    <t>Transporte y almacenamiento</t>
  </si>
  <si>
    <t>Comunicaciones</t>
  </si>
  <si>
    <t>Honorarios</t>
  </si>
  <si>
    <t>Públicidad y propaganda</t>
  </si>
  <si>
    <t>Seguros</t>
  </si>
  <si>
    <t>Alquileres</t>
  </si>
  <si>
    <t>Impuestos, derechos y tasas</t>
  </si>
  <si>
    <t>Viáticos, pasajes y movilidad</t>
  </si>
  <si>
    <t>Cortesía, homenaje y protocolo</t>
  </si>
  <si>
    <t>Gastos judiciales</t>
  </si>
  <si>
    <t>Multas e indemnizaciones</t>
  </si>
  <si>
    <t>Conserv inmuebles e instalaciones</t>
  </si>
  <si>
    <t>Conserv rodados y maquinarias</t>
  </si>
  <si>
    <t>Conserv de muebles, maquinarias  y otros bs capital</t>
  </si>
  <si>
    <t>Limpieza y desinfección</t>
  </si>
  <si>
    <t>Gastos de imprenta y repoducción</t>
  </si>
  <si>
    <t>Servicios públicos ejecutados por terceros</t>
  </si>
  <si>
    <t>Gastos bancarios</t>
  </si>
  <si>
    <t>Festivales, exposiciones y concursos</t>
  </si>
  <si>
    <t xml:space="preserve">Otros Servicios </t>
  </si>
  <si>
    <t>Locaciones de servicios</t>
  </si>
  <si>
    <t>20</t>
  </si>
  <si>
    <t>27</t>
  </si>
  <si>
    <t>BIENES DE CAPITAL</t>
  </si>
  <si>
    <t>5.1.1.</t>
  </si>
  <si>
    <t>Maquinarias y equipos</t>
  </si>
  <si>
    <t>Herramientas y útiles de trabajo</t>
  </si>
  <si>
    <t>Medios de transporte</t>
  </si>
  <si>
    <t>Aparatos e instrumentos</t>
  </si>
  <si>
    <t>Equipos y útiles educacionales y recreativos</t>
  </si>
  <si>
    <t>Elementos de seguridad</t>
  </si>
  <si>
    <t>Colecciónes y elementos de bibliotecas y museos</t>
  </si>
  <si>
    <t>Moblajes</t>
  </si>
  <si>
    <t>Maq equipos de oficina y equipos p/computación</t>
  </si>
  <si>
    <t>Instalaciones</t>
  </si>
  <si>
    <t>Bienes de capital en general</t>
  </si>
  <si>
    <t>30</t>
  </si>
  <si>
    <t>Intereses y Gastos de la Deuda</t>
  </si>
  <si>
    <t>4.2.</t>
  </si>
  <si>
    <t>4.3.</t>
  </si>
  <si>
    <t>Transferencias Corrientes</t>
  </si>
  <si>
    <t>5.2.</t>
  </si>
  <si>
    <t>Inversión Financiera</t>
  </si>
  <si>
    <t>OTROS RUBROS</t>
  </si>
  <si>
    <t>5.3.</t>
  </si>
  <si>
    <t>Inversión Bienes Preexistentes</t>
  </si>
  <si>
    <t>6.1.</t>
  </si>
  <si>
    <t>Amortización de la Deuda</t>
  </si>
  <si>
    <t>5.1.2.</t>
  </si>
  <si>
    <t>Trabajos Públicos</t>
  </si>
  <si>
    <t>TOTAL EROGACIONES E INVERSIONES</t>
  </si>
  <si>
    <t>TOTAL EROGACIONES (b+c+d)</t>
  </si>
  <si>
    <t>N°</t>
  </si>
  <si>
    <t>MONTO</t>
  </si>
  <si>
    <t>DEPARTAMENTO EJECUTIVO  - H.C.D. - JUZGADOS</t>
  </si>
  <si>
    <t xml:space="preserve">    Uso del Crédito de Proveed y Contratistas</t>
  </si>
  <si>
    <t>PRESUPUESTO AÑO 2015</t>
  </si>
  <si>
    <t>Comisión Administrativa Retenciones Sueldos</t>
  </si>
  <si>
    <t>Multas por Estacionamiento Medido</t>
  </si>
  <si>
    <t>Derechos de Publicidad y Propaganda</t>
  </si>
  <si>
    <t>Canon Extraordinario Producción Hidrocarburos</t>
  </si>
  <si>
    <t>Intereses Préstamos Prog. Municipal Microcréditos Ord.6159/13</t>
  </si>
  <si>
    <t>Otros</t>
  </si>
  <si>
    <t>Reembolso de Obras Públicas</t>
  </si>
  <si>
    <t>Obras de Pavimentación (Ejerc. Ctes)</t>
  </si>
  <si>
    <t>Aporte Vecinal para Obras Reembolsables</t>
  </si>
  <si>
    <t>Obras de Cloacas (Ejerc. Anteriores )</t>
  </si>
  <si>
    <t>Obras de Cloacas (Ejerc. Ctes.)</t>
  </si>
  <si>
    <t>Alumbrado Público</t>
  </si>
  <si>
    <t>Fondo Apoyo Desarrollos Productivos</t>
  </si>
  <si>
    <t>Programa Municipal de Microcrédito Ord. 6159/13</t>
  </si>
  <si>
    <t>Reembolso de Préstamos</t>
  </si>
  <si>
    <t>Fondo de Infraestructura Provincial</t>
  </si>
  <si>
    <t>TOTAL DE RECURSOS CORRIENTES Y DE CAPITAL</t>
  </si>
  <si>
    <t>Venta de Bienes de Uso</t>
  </si>
  <si>
    <t>Posición</t>
  </si>
  <si>
    <t>Distrito</t>
  </si>
  <si>
    <t>Obra</t>
  </si>
  <si>
    <t>Partida Presupuestaria</t>
  </si>
  <si>
    <t>PROGRAMA</t>
  </si>
  <si>
    <t>HCD</t>
  </si>
  <si>
    <t>Licencia de Conducir Nacional</t>
  </si>
  <si>
    <t>Licencia de Conducir Nacional Particular</t>
  </si>
  <si>
    <t>Licencia de Conducir Nacional Profesional</t>
  </si>
  <si>
    <t>ÁREA</t>
  </si>
  <si>
    <t>EJERCICIO</t>
  </si>
  <si>
    <t>Protección Ambiental</t>
  </si>
  <si>
    <t>Ambiente y Energía</t>
  </si>
  <si>
    <t>Energías renovables</t>
  </si>
  <si>
    <t>Godoy Cruz Cultiva</t>
  </si>
  <si>
    <t>Educación Ambiental</t>
  </si>
  <si>
    <t>Recupedadores Urbanos y Puntos Verdes</t>
  </si>
  <si>
    <t>Tratamiento de neumáticos fuera de uso</t>
  </si>
  <si>
    <t xml:space="preserve">Planificación Urbana </t>
  </si>
  <si>
    <t>Museo a Cielo Abierto</t>
  </si>
  <si>
    <t>Trapiche</t>
  </si>
  <si>
    <t>Tortugas</t>
  </si>
  <si>
    <t>Votos</t>
  </si>
  <si>
    <t>Código Web</t>
  </si>
  <si>
    <t>M. Salud Nación Plan Sumar</t>
  </si>
  <si>
    <t>CAP - Cargo Alumbrado Público</t>
  </si>
  <si>
    <t>24</t>
  </si>
  <si>
    <t>Ministerio Economía Infraestructura y Energía</t>
  </si>
  <si>
    <t>Dchos por Servicios a la Propiedad Raíz (E. Anteriores)</t>
  </si>
  <si>
    <t>Canastos para Residuos (E. Anteriores)</t>
  </si>
  <si>
    <t>Derechos de Inspección Comercio Ind y Servicios (E. Anteriores)</t>
  </si>
  <si>
    <t>Derechos de Recolección Especial (E. Anteriores)</t>
  </si>
  <si>
    <t>Derechos de Cementerio (E. Anteriores)</t>
  </si>
  <si>
    <t>Reconversión Alumbrado Público</t>
  </si>
  <si>
    <t>25</t>
  </si>
  <si>
    <t>Ministerio de Seguridad</t>
  </si>
  <si>
    <t>26</t>
  </si>
  <si>
    <t>Secretaría de Servicios Públicos</t>
  </si>
  <si>
    <t>Convenio Construcción Avenida Perón</t>
  </si>
  <si>
    <t>JUZGADOS VIALES Y DE FALTAS</t>
  </si>
  <si>
    <t>OBRAS  y S.PÚBLICOS</t>
  </si>
  <si>
    <t>SUBTOTAL EROGACIONES</t>
  </si>
  <si>
    <t>TOTAL OBRAS DIRECCIÓN GENERAL SERVICIOS PÚBLICOS</t>
  </si>
  <si>
    <t>SUPERAVIT y/o DEFICIT</t>
  </si>
  <si>
    <t xml:space="preserve">Puntos Especiales </t>
  </si>
  <si>
    <t>Restauración y Mantenimiento de Bs. Patromoniales e Historicos</t>
  </si>
  <si>
    <t>Indicadores Patrimoniales</t>
  </si>
  <si>
    <t>075</t>
  </si>
  <si>
    <t>076</t>
  </si>
  <si>
    <t>077</t>
  </si>
  <si>
    <t>078</t>
  </si>
  <si>
    <t>079</t>
  </si>
  <si>
    <t>080</t>
  </si>
  <si>
    <t>081</t>
  </si>
  <si>
    <t>091</t>
  </si>
  <si>
    <t>093</t>
  </si>
  <si>
    <t>095</t>
  </si>
  <si>
    <t>105</t>
  </si>
  <si>
    <t>Derechos de Concesión</t>
  </si>
  <si>
    <t>Derechos de Concesión Kioscos</t>
  </si>
  <si>
    <t>Dchos Localización, Inspección e Instalaciones de Antenas</t>
  </si>
  <si>
    <t>Dcho de Habilitación Antenas</t>
  </si>
  <si>
    <t>Reembolso de Viviendas</t>
  </si>
  <si>
    <t>OBRA PÚBLICA</t>
  </si>
  <si>
    <t>TRANS CAPITAL</t>
  </si>
  <si>
    <t>Paradores Urbanos</t>
  </si>
  <si>
    <t>D.G.S.PUBLICOS</t>
  </si>
  <si>
    <t>TOTAL OBRAS PÚBLICAS - ELECTRICAS</t>
  </si>
  <si>
    <t>TOTAL OBRAS PÚBLICAS - CIVILES</t>
  </si>
  <si>
    <t>TOTAL OBRAS PÚBLICAS - VIALES</t>
  </si>
  <si>
    <t>O.PÚBLICAS.-OC</t>
  </si>
  <si>
    <t>O.PÚBLICAS.-OV</t>
  </si>
  <si>
    <t>Remodelación Plaza Fray Mamerto Esquiú</t>
  </si>
  <si>
    <t>Ampliación del salón de la Asociación 29 de Enero</t>
  </si>
  <si>
    <t>Transf Capital</t>
  </si>
  <si>
    <t>Ampliación calle Benavente // Los Jazmines y P. Reta</t>
  </si>
  <si>
    <t>Trabajo Público</t>
  </si>
  <si>
    <t>Bajar techo de Unión Vecinal Benegas</t>
  </si>
  <si>
    <t>Construcción playón deportivo Bº Bicentenario</t>
  </si>
  <si>
    <t>Mejora integral Bº ATSA-Etapa I</t>
  </si>
  <si>
    <t>S.Fco. Del Monte</t>
  </si>
  <si>
    <t>V. Parque</t>
  </si>
  <si>
    <t>2019-10-26</t>
  </si>
  <si>
    <t>2019-10-24</t>
  </si>
  <si>
    <t>2019-10-25</t>
  </si>
  <si>
    <t>2019-10-28</t>
  </si>
  <si>
    <t>2019-10-29</t>
  </si>
  <si>
    <t>2019-10-27</t>
  </si>
  <si>
    <t>total</t>
  </si>
  <si>
    <t>SUBPROGRAMA</t>
  </si>
  <si>
    <t>U.EJECUTORA</t>
  </si>
  <si>
    <t>076.1</t>
  </si>
  <si>
    <t>Energ.y eficiencia domiciliari¡a</t>
  </si>
  <si>
    <t>076.2</t>
  </si>
  <si>
    <t>Energ y eiciencia energética</t>
  </si>
  <si>
    <t>076.3</t>
  </si>
  <si>
    <t>075.1</t>
  </si>
  <si>
    <t>Policia Ambiental</t>
  </si>
  <si>
    <t>Plan Municipal de Accesibilidad</t>
  </si>
  <si>
    <t>Restauración y Mantenimiento de Bs. Patrimoniales e Historicos</t>
  </si>
  <si>
    <t>Observatorio Ubano</t>
  </si>
  <si>
    <t>Georreferenciación de Godoy Cruz 2020</t>
  </si>
  <si>
    <t>Capacitación personal sobre Museos y Patrimonio</t>
  </si>
  <si>
    <t>Participación Educativa</t>
  </si>
  <si>
    <t>Reembolso de Barrio Constituyente</t>
  </si>
  <si>
    <t xml:space="preserve">    Reembolsos de Viviendas</t>
  </si>
  <si>
    <t xml:space="preserve">Ordenanza Nº  </t>
  </si>
  <si>
    <t xml:space="preserve">Expte. Nº </t>
  </si>
  <si>
    <t>GOBIERNO Y PARTICIPACIÓN CIUDADANA</t>
  </si>
  <si>
    <t>INNOVACION,  LEGAL Y TÉC.</t>
  </si>
  <si>
    <t>DESARROLLO HUMANO</t>
  </si>
  <si>
    <t>AMBIENTE Y DESARROLLO SUSTENTABLE</t>
  </si>
  <si>
    <t>O.PARTICULARES</t>
  </si>
  <si>
    <t>PLANIF URBANA</t>
  </si>
  <si>
    <t>Programa + Participación +Ciudad 2021</t>
  </si>
  <si>
    <t>Dcho de Habilitación Antenas (E.Anteriores)</t>
  </si>
  <si>
    <t xml:space="preserve">Spac Colocación (E. Cte)   </t>
  </si>
  <si>
    <t>Spac Mantenimiento-Reparación -Actualizac</t>
  </si>
  <si>
    <t xml:space="preserve">Intereses Prestamos Emprendimientos   </t>
  </si>
  <si>
    <t>Comisión Administrativa por Infracción</t>
  </si>
  <si>
    <t>Auspicios Eventos Culturales y Deportivos</t>
  </si>
  <si>
    <t>Recuperos de Siniestros</t>
  </si>
  <si>
    <t>Venta de Libros</t>
  </si>
  <si>
    <t xml:space="preserve">Auspicios </t>
  </si>
  <si>
    <t>Programa Cierre y Veredas - 4</t>
  </si>
  <si>
    <t>Programa Refacción y Ampliación Dependencias Municipales - 14</t>
  </si>
  <si>
    <t>Programa Refacción y Ampliación Polideportivos- 15</t>
  </si>
  <si>
    <t>Zona 1-Infraestructura vial - BCC -27</t>
  </si>
  <si>
    <t>Zona 2-Infraestructura vial - BCC- 28</t>
  </si>
  <si>
    <t>Zona 3-Infraestructura vial - BCC - 29</t>
  </si>
  <si>
    <t>Red de Agua y Cloacas Calle Chipolletti - 30</t>
  </si>
  <si>
    <t>Red de Gas Bº Matadero- 31</t>
  </si>
  <si>
    <t xml:space="preserve">Red de Agua; Cloacas y Gas Bº El Hornero - 32 </t>
  </si>
  <si>
    <t>Red de Agua y Cloacas -Bº La Estanzuela- 33</t>
  </si>
  <si>
    <t>Nivelación de Tapas de Registro -34</t>
  </si>
  <si>
    <t>Obra Infraestructura y Urbanización Piedras Blancas - 36</t>
  </si>
  <si>
    <t>Obra Infraestructura y Urbanización Villa Filiberto- 37</t>
  </si>
  <si>
    <t>Mantenimiento y Mejora Jardines Maternales- 39</t>
  </si>
  <si>
    <t>Refacción Centros de Salud - 40</t>
  </si>
  <si>
    <t>Módulos habitacionales - 41</t>
  </si>
  <si>
    <t>TOTAL DE OBRAS DIRECCIÓN DE OBRAS PARTICULARES</t>
  </si>
  <si>
    <t>TOTAL DE OBRAS DIRECCIÓN DE PLANIFICACIÓN URBANA</t>
  </si>
  <si>
    <t xml:space="preserve">Dentro de las facultades previstas en el Art. 105º, inciso 14 de la Ley 1079 establece, "... HACER RECAUDAR LAS CONTRIBUCIONES Y RENTAS MUNICIPALES Y </t>
  </si>
  <si>
    <t xml:space="preserve">DECRETAR SU INVERSIÓN CON SUJECIÓN A LAS ORDENANZAS Y PRESUPUESTOS VIGENTES...". en función de lo enunciado, si las recaudaciones disminuyen </t>
  </si>
  <si>
    <t>con relación a lo previsto y dada la actual situación económica y social producida por la pandemia, se ha dispuesto, asignar los recursos obtenidos,</t>
  </si>
  <si>
    <t xml:space="preserve">para atender las necesidades más urgentes, en desmedro de otras obligaciones como lo es el caso del Presupuesto Participativo previsto para el ejercicio </t>
  </si>
  <si>
    <t xml:space="preserve">2020. </t>
  </si>
  <si>
    <t>A tales efectos, se presenta el mismo presupuesto para ejecutar durante el año 2021</t>
  </si>
  <si>
    <t>D.H. y HÁBITAT</t>
  </si>
  <si>
    <t>PRESUPUESTO AÑO 2022</t>
  </si>
  <si>
    <t>PLAN DE OBRAS PÚBLICAS</t>
  </si>
  <si>
    <t>2021/2022</t>
  </si>
  <si>
    <t>Reintegro A.R.T.</t>
  </si>
  <si>
    <t>Gastos Recuperados por Remates</t>
  </si>
  <si>
    <t>Ampliación Puente Calle Álvarez Thomas s/Canal Cacique Guaymallén- 52</t>
  </si>
  <si>
    <t>Ciclovía Calle Jacarandá - 53</t>
  </si>
  <si>
    <t>Ciclovía calle Boulogne Sur Mer- 58</t>
  </si>
  <si>
    <t>Ciclovía Calles Montes de Oca / Juncal- 54</t>
  </si>
  <si>
    <t>Adecuación Predio Juzgado de Tránsito- 68</t>
  </si>
  <si>
    <t>Circuito Recreativo Bº Huarpes I y II- 70</t>
  </si>
  <si>
    <t>2022</t>
  </si>
  <si>
    <t>Constituyentes II- 50</t>
  </si>
  <si>
    <t>ACTUAL</t>
  </si>
  <si>
    <t>DEFINITIVO</t>
  </si>
  <si>
    <t>Fachada Bodega Arizú - 7</t>
  </si>
  <si>
    <t>TOTAL DE OBRAS DIRECCIÓN DE HÁBITAT</t>
  </si>
  <si>
    <t>Espacio y Equipamiento Bº Bicentenario - 13</t>
  </si>
  <si>
    <t>Fiesta de la Cerveza</t>
  </si>
  <si>
    <t>Apertura Calle Segundo Sombra Predio Colonia 20 de Junio- 75</t>
  </si>
  <si>
    <t>TOTAL PLAN DE OBRAS 2022</t>
  </si>
  <si>
    <t>5º Etapa Remodelación Calle J.V. Gonzalez (El Nihuil - T. Benegas)- 73</t>
  </si>
  <si>
    <t>Toma en carga Acueducto 900mm - Mejor. Distrib.de Agua B° Cuenca Oeste G.C.-44</t>
  </si>
  <si>
    <t>Obra y Urbanización Bº 4 de Julio- 72</t>
  </si>
  <si>
    <t>Rep Edif Públicos- 61</t>
  </si>
  <si>
    <t>POPU</t>
  </si>
  <si>
    <t>ELECTRICAS</t>
  </si>
  <si>
    <t>CIVILES</t>
  </si>
  <si>
    <t>VIALES</t>
  </si>
  <si>
    <t>DGSP</t>
  </si>
  <si>
    <t>HABITAT</t>
  </si>
  <si>
    <t>PARTICULARES</t>
  </si>
  <si>
    <t>Conexiones Domiciliarias de Agua en Distintos Puntos- 76</t>
  </si>
  <si>
    <t>Conexiones Domiciliarias de Cloacas en Distintos Puntos - 77</t>
  </si>
  <si>
    <t>Construcción Polideportivo Virgen de Los Milagros- 78</t>
  </si>
  <si>
    <t>Construcción Polideportivo Bº 4 de Julio- 79</t>
  </si>
  <si>
    <t xml:space="preserve">Equipamiento Espacio Verde República del Líbano- 80 </t>
  </si>
  <si>
    <t>Adecuación Edilicia edificio CAU II- 81</t>
  </si>
  <si>
    <t>Programa Refacción Polideportivos- 82</t>
  </si>
  <si>
    <t>Espacio Recreativo Predio Escuela Cerro Aconcagua - 83</t>
  </si>
  <si>
    <t>Espacio Recreativo Predio Escuela Geronimo Sosa - 84</t>
  </si>
  <si>
    <t>Espacio Recreativo Reservorio Bº Parque Oeste - 85</t>
  </si>
  <si>
    <t xml:space="preserve">Acondicionamiento Parque del Agua- 86 </t>
  </si>
  <si>
    <t>Acondicionamiento Parque San Vicente - 87</t>
  </si>
  <si>
    <t>Construcción Plaza Bº Sol y Sierra - 88</t>
  </si>
  <si>
    <t xml:space="preserve">Construcción Paseo Tajamar- 89 </t>
  </si>
  <si>
    <t>Infraestructura Sanitaria Calle Villa Mercedes- 90</t>
  </si>
  <si>
    <t>Playón deportivo en el barrio 3 Estrellas (PP)- 91</t>
  </si>
  <si>
    <t>Playón deportivo en Plaza Sargento Cabral (PP)- 92</t>
  </si>
  <si>
    <t>Microplazas de juego para el Barrio Laprida. (PP)- 93</t>
  </si>
  <si>
    <t>Puesto en la Bici en Micro Estadio liga 8. (PP)- 94</t>
  </si>
  <si>
    <t>Refuncionalización de la cancha ubicada en el Boulevard San Vicente (PP)- 95</t>
  </si>
  <si>
    <t>6ª Etapa Remodelación Calle J.V. Gonzalez ( T. Benegas - R. Obligado)- 96</t>
  </si>
  <si>
    <t xml:space="preserve">Construccion Ciclovía Calle Valle Grande- 97 </t>
  </si>
  <si>
    <t>Infraestructura Vial Bº San Fsco. del Monte y Bº Cremaschi- 98</t>
  </si>
  <si>
    <t>Infraestructura Vial Bº Foecyt, Bº Barrancos y Bº La Estanzuela- 99</t>
  </si>
  <si>
    <t>Obras Complementaria Autovia Urbana del Oeste- 100</t>
  </si>
  <si>
    <t>Obras Complementaria Carril Cervantes- 101</t>
  </si>
  <si>
    <t>Obras Complementaria Carril Sarmiento- 102</t>
  </si>
  <si>
    <t>Programa Construcción Cruces Peatonales Sobre Elevados- 103</t>
  </si>
  <si>
    <t>Construcción Ciclovía Calle Chipoletti- 104</t>
  </si>
  <si>
    <t>Construcción Ciclovía Calle Independencia- 105</t>
  </si>
  <si>
    <t>Programa de Reequipamiento y Obras Complementaria Ciclovías- 106</t>
  </si>
  <si>
    <t xml:space="preserve">Mejoras en el acceso y el ingreso a la escuela Cobos (PP)- 107 </t>
  </si>
  <si>
    <t>Urbanización emprendimiento Bº 29 de Setiembre- 108</t>
  </si>
  <si>
    <t>Casa Contenedor + Urbanización- 109</t>
  </si>
  <si>
    <t>Espacio equipamiento Bº La Quebrada- 110</t>
  </si>
  <si>
    <t>Obra Contenedores "Piedra Blanca" - 111</t>
  </si>
  <si>
    <t>Obra Remodelación Polideportivo Filipini- 112</t>
  </si>
  <si>
    <t>Obras infraestructura y Urba. La Estanzuela- 113</t>
  </si>
  <si>
    <t>Obras infraestructura y Urba. Bº Barrancos - 114</t>
  </si>
  <si>
    <t>Obras infraestructura y Urba.El Hornero- 115</t>
  </si>
  <si>
    <t>Obra de Infraestructura y Urba. Bº Arrayanes- 116</t>
  </si>
  <si>
    <t>Obra de Infraestructura Illia- 117</t>
  </si>
  <si>
    <t>Infraestructura y Urba. Bº Jardin Sarmiento-118</t>
  </si>
  <si>
    <t>Infraestructura y Urba. Campo Papa (S 11,12 y 13)- 119</t>
  </si>
  <si>
    <t xml:space="preserve">Refuncionalización Estructural Naves Bodega Arizú- 120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</si>
</sst>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_ ;\-#,##0\ "/>
    <numFmt numFmtId="168" formatCode="_ * #,##0_ ;_ * \-#,##0_ ;_ * &quot;-&quot;??_ ;_ @_ "/>
    <numFmt numFmtId="172" formatCode="0.0000"/>
    <numFmt numFmtId="173" formatCode="_ * #,##0.000_ ;_ * \-#,##0.000_ ;_ * &quot;-&quot;??_ ;_ @_ "/>
    <numFmt numFmtId="176" formatCode="#,##0.00_ ;\-#,##0.00\ "/>
  </numFmts>
  <fonts count="4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2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B2A1C7"/>
      </left>
      <right style="medium">
        <color rgb="FFB2A1C7"/>
      </right>
      <top style="medium">
        <color rgb="FFB2A1C7"/>
      </top>
      <bottom style="medium">
        <color rgb="FFB2A1C7"/>
      </bottom>
      <diagonal/>
    </border>
    <border>
      <left style="medium">
        <color rgb="FFB2A1C7"/>
      </left>
      <right style="medium">
        <color rgb="FFB2A1C7"/>
      </right>
      <top style="medium">
        <color rgb="FFB2A1C7"/>
      </top>
      <bottom/>
      <diagonal/>
    </border>
    <border>
      <left style="medium">
        <color rgb="FFB2A1C7"/>
      </left>
      <right style="medium">
        <color rgb="FFB2A1C7"/>
      </right>
      <top/>
      <bottom style="medium">
        <color rgb="FFB2A1C7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B2A1C7"/>
      </top>
      <bottom/>
      <diagonal/>
    </border>
    <border>
      <left/>
      <right style="medium">
        <color rgb="FFB2A1C7"/>
      </right>
      <top style="medium">
        <color rgb="FFB2A1C7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2">
    <xf numFmtId="0" fontId="0" fillId="0" borderId="0" xfId="0"/>
    <xf numFmtId="0" fontId="10" fillId="0" borderId="0" xfId="0" applyFont="1"/>
    <xf numFmtId="4" fontId="10" fillId="0" borderId="0" xfId="0" applyNumberFormat="1" applyFont="1"/>
    <xf numFmtId="166" fontId="10" fillId="0" borderId="0" xfId="1" applyFont="1"/>
    <xf numFmtId="3" fontId="10" fillId="0" borderId="0" xfId="0" applyNumberFormat="1" applyFont="1"/>
    <xf numFmtId="0" fontId="10" fillId="0" borderId="2" xfId="0" applyFont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167" fontId="14" fillId="0" borderId="0" xfId="1" applyNumberFormat="1" applyFont="1"/>
    <xf numFmtId="10" fontId="14" fillId="0" borderId="0" xfId="3" applyNumberFormat="1" applyFont="1"/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49" fontId="14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9" fillId="3" borderId="0" xfId="0" applyFont="1" applyFill="1"/>
    <xf numFmtId="0" fontId="15" fillId="3" borderId="0" xfId="0" applyFont="1" applyFill="1" applyAlignment="1">
      <alignment horizontal="center"/>
    </xf>
    <xf numFmtId="168" fontId="9" fillId="3" borderId="4" xfId="1" applyNumberFormat="1" applyFont="1" applyFill="1" applyBorder="1"/>
    <xf numFmtId="0" fontId="0" fillId="0" borderId="0" xfId="0" applyAlignment="1">
      <alignment horizontal="center"/>
    </xf>
    <xf numFmtId="0" fontId="17" fillId="0" borderId="0" xfId="0" applyFont="1"/>
    <xf numFmtId="168" fontId="14" fillId="3" borderId="0" xfId="1" applyNumberFormat="1" applyFont="1" applyFill="1"/>
    <xf numFmtId="49" fontId="11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6" fillId="0" borderId="0" xfId="0" applyFont="1"/>
    <xf numFmtId="168" fontId="16" fillId="3" borderId="0" xfId="1" applyNumberFormat="1" applyFont="1" applyFill="1"/>
    <xf numFmtId="0" fontId="15" fillId="0" borderId="0" xfId="0" applyFont="1" applyAlignment="1">
      <alignment horizontal="center"/>
    </xf>
    <xf numFmtId="168" fontId="0" fillId="0" borderId="0" xfId="0" applyNumberFormat="1"/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168" fontId="14" fillId="0" borderId="0" xfId="1" applyNumberFormat="1" applyFont="1"/>
    <xf numFmtId="168" fontId="11" fillId="0" borderId="0" xfId="1" applyNumberFormat="1" applyFont="1" applyAlignment="1">
      <alignment horizontal="center"/>
    </xf>
    <xf numFmtId="168" fontId="10" fillId="0" borderId="0" xfId="1" applyNumberFormat="1" applyFont="1"/>
    <xf numFmtId="168" fontId="5" fillId="0" borderId="0" xfId="1" applyNumberFormat="1" applyFont="1"/>
    <xf numFmtId="168" fontId="5" fillId="0" borderId="0" xfId="1" applyNumberFormat="1" applyFont="1" applyAlignment="1">
      <alignment horizontal="center"/>
    </xf>
    <xf numFmtId="168" fontId="17" fillId="0" borderId="0" xfId="1" applyNumberFormat="1" applyFont="1"/>
    <xf numFmtId="168" fontId="9" fillId="0" borderId="0" xfId="1" applyNumberFormat="1" applyFont="1"/>
    <xf numFmtId="168" fontId="12" fillId="0" borderId="0" xfId="1" applyNumberFormat="1" applyFont="1"/>
    <xf numFmtId="168" fontId="10" fillId="0" borderId="2" xfId="1" applyNumberFormat="1" applyFont="1" applyBorder="1"/>
    <xf numFmtId="168" fontId="16" fillId="0" borderId="3" xfId="1" applyNumberFormat="1" applyFont="1" applyBorder="1"/>
    <xf numFmtId="168" fontId="14" fillId="0" borderId="3" xfId="1" applyNumberFormat="1" applyFont="1" applyBorder="1"/>
    <xf numFmtId="168" fontId="9" fillId="0" borderId="0" xfId="0" applyNumberFormat="1" applyFont="1"/>
    <xf numFmtId="0" fontId="0" fillId="0" borderId="2" xfId="0" applyBorder="1"/>
    <xf numFmtId="3" fontId="0" fillId="0" borderId="0" xfId="0" applyNumberFormat="1"/>
    <xf numFmtId="166" fontId="5" fillId="0" borderId="0" xfId="1" applyFont="1"/>
    <xf numFmtId="167" fontId="14" fillId="0" borderId="0" xfId="0" applyNumberFormat="1" applyFont="1"/>
    <xf numFmtId="168" fontId="10" fillId="0" borderId="3" xfId="1" applyNumberFormat="1" applyFont="1" applyBorder="1"/>
    <xf numFmtId="4" fontId="0" fillId="0" borderId="0" xfId="0" applyNumberFormat="1"/>
    <xf numFmtId="165" fontId="14" fillId="0" borderId="0" xfId="2" applyFont="1"/>
    <xf numFmtId="168" fontId="21" fillId="0" borderId="3" xfId="1" applyNumberFormat="1" applyFont="1" applyBorder="1"/>
    <xf numFmtId="167" fontId="0" fillId="0" borderId="0" xfId="0" applyNumberFormat="1"/>
    <xf numFmtId="0" fontId="9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168" fontId="5" fillId="0" borderId="5" xfId="1" applyNumberFormat="1" applyFont="1" applyBorder="1"/>
    <xf numFmtId="168" fontId="5" fillId="0" borderId="6" xfId="1" applyNumberFormat="1" applyFont="1" applyBorder="1"/>
    <xf numFmtId="9" fontId="5" fillId="0" borderId="6" xfId="3" applyFont="1" applyBorder="1"/>
    <xf numFmtId="168" fontId="5" fillId="0" borderId="8" xfId="1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vertical="center"/>
    </xf>
    <xf numFmtId="0" fontId="25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vertical="center" wrapText="1"/>
    </xf>
    <xf numFmtId="3" fontId="27" fillId="5" borderId="11" xfId="0" applyNumberFormat="1" applyFont="1" applyFill="1" applyBorder="1" applyAlignment="1">
      <alignment horizontal="right" vertical="center" wrapText="1"/>
    </xf>
    <xf numFmtId="0" fontId="28" fillId="0" borderId="0" xfId="0" applyFont="1"/>
    <xf numFmtId="4" fontId="18" fillId="0" borderId="0" xfId="0" applyNumberFormat="1" applyFont="1" applyAlignment="1">
      <alignment horizontal="left" vertical="center" wrapText="1"/>
    </xf>
    <xf numFmtId="3" fontId="18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73" fontId="0" fillId="0" borderId="0" xfId="0" applyNumberFormat="1"/>
    <xf numFmtId="0" fontId="8" fillId="0" borderId="0" xfId="0" applyFont="1"/>
    <xf numFmtId="172" fontId="8" fillId="0" borderId="0" xfId="0" applyNumberFormat="1" applyFont="1"/>
    <xf numFmtId="0" fontId="29" fillId="0" borderId="0" xfId="0" applyFont="1" applyAlignment="1">
      <alignment horizontal="center"/>
    </xf>
    <xf numFmtId="49" fontId="25" fillId="5" borderId="11" xfId="0" applyNumberFormat="1" applyFont="1" applyFill="1" applyBorder="1" applyAlignment="1">
      <alignment horizontal="center" vertical="center"/>
    </xf>
    <xf numFmtId="168" fontId="5" fillId="0" borderId="0" xfId="3" applyNumberFormat="1" applyFont="1"/>
    <xf numFmtId="166" fontId="0" fillId="0" borderId="0" xfId="0" applyNumberFormat="1"/>
    <xf numFmtId="0" fontId="15" fillId="7" borderId="0" xfId="0" applyFont="1" applyFill="1" applyAlignment="1">
      <alignment horizontal="center"/>
    </xf>
    <xf numFmtId="167" fontId="12" fillId="7" borderId="0" xfId="0" applyNumberFormat="1" applyFont="1" applyFill="1"/>
    <xf numFmtId="167" fontId="9" fillId="7" borderId="0" xfId="1" applyNumberFormat="1" applyFont="1" applyFill="1"/>
    <xf numFmtId="10" fontId="12" fillId="7" borderId="0" xfId="3" applyNumberFormat="1" applyFont="1" applyFill="1"/>
    <xf numFmtId="10" fontId="9" fillId="7" borderId="0" xfId="3" applyNumberFormat="1" applyFont="1" applyFill="1"/>
    <xf numFmtId="167" fontId="12" fillId="7" borderId="0" xfId="1" applyNumberFormat="1" applyFont="1" applyFill="1"/>
    <xf numFmtId="10" fontId="12" fillId="7" borderId="0" xfId="0" applyNumberFormat="1" applyFont="1" applyFill="1"/>
    <xf numFmtId="168" fontId="21" fillId="7" borderId="0" xfId="1" applyNumberFormat="1" applyFont="1" applyFill="1" applyAlignment="1">
      <alignment horizontal="center"/>
    </xf>
    <xf numFmtId="0" fontId="31" fillId="7" borderId="0" xfId="0" applyFont="1" applyFill="1"/>
    <xf numFmtId="0" fontId="21" fillId="7" borderId="3" xfId="0" applyFont="1" applyFill="1" applyBorder="1"/>
    <xf numFmtId="168" fontId="21" fillId="7" borderId="3" xfId="1" applyNumberFormat="1" applyFont="1" applyFill="1" applyBorder="1"/>
    <xf numFmtId="0" fontId="16" fillId="7" borderId="3" xfId="0" applyFont="1" applyFill="1" applyBorder="1"/>
    <xf numFmtId="168" fontId="16" fillId="7" borderId="3" xfId="1" applyNumberFormat="1" applyFont="1" applyFill="1" applyBorder="1"/>
    <xf numFmtId="0" fontId="16" fillId="7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49" fontId="16" fillId="7" borderId="3" xfId="0" applyNumberFormat="1" applyFont="1" applyFill="1" applyBorder="1" applyAlignment="1">
      <alignment horizontal="center"/>
    </xf>
    <xf numFmtId="49" fontId="14" fillId="7" borderId="3" xfId="0" applyNumberFormat="1" applyFont="1" applyFill="1" applyBorder="1" applyAlignment="1">
      <alignment horizontal="center"/>
    </xf>
    <xf numFmtId="0" fontId="21" fillId="7" borderId="3" xfId="0" applyFont="1" applyFill="1" applyBorder="1" applyAlignment="1">
      <alignment horizontal="right"/>
    </xf>
    <xf numFmtId="0" fontId="16" fillId="7" borderId="13" xfId="0" applyFont="1" applyFill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21" fillId="7" borderId="13" xfId="0" applyFont="1" applyFill="1" applyBorder="1"/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49" fontId="10" fillId="7" borderId="15" xfId="0" applyNumberFormat="1" applyFont="1" applyFill="1" applyBorder="1" applyAlignment="1">
      <alignment horizontal="center"/>
    </xf>
    <xf numFmtId="0" fontId="21" fillId="7" borderId="16" xfId="0" applyFont="1" applyFill="1" applyBorder="1" applyAlignment="1">
      <alignment horizontal="right"/>
    </xf>
    <xf numFmtId="0" fontId="16" fillId="7" borderId="0" xfId="0" applyFont="1" applyFill="1" applyAlignment="1">
      <alignment horizontal="center" vertical="center" wrapText="1"/>
    </xf>
    <xf numFmtId="0" fontId="9" fillId="7" borderId="0" xfId="0" applyFont="1" applyFill="1"/>
    <xf numFmtId="168" fontId="9" fillId="7" borderId="7" xfId="1" applyNumberFormat="1" applyFont="1" applyFill="1" applyBorder="1"/>
    <xf numFmtId="9" fontId="9" fillId="7" borderId="7" xfId="3" applyFont="1" applyFill="1" applyBorder="1"/>
    <xf numFmtId="168" fontId="5" fillId="7" borderId="0" xfId="1" applyNumberFormat="1" applyFont="1" applyFill="1"/>
    <xf numFmtId="9" fontId="9" fillId="7" borderId="7" xfId="3" applyFont="1" applyFill="1" applyBorder="1" applyAlignment="1">
      <alignment horizontal="center"/>
    </xf>
    <xf numFmtId="4" fontId="33" fillId="7" borderId="17" xfId="0" applyNumberFormat="1" applyFont="1" applyFill="1" applyBorder="1" applyAlignment="1">
      <alignment horizontal="center" vertical="center" wrapText="1"/>
    </xf>
    <xf numFmtId="4" fontId="21" fillId="7" borderId="1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8" fontId="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17" fillId="0" borderId="0" xfId="0" applyNumberFormat="1" applyFont="1"/>
    <xf numFmtId="0" fontId="15" fillId="0" borderId="12" xfId="0" applyFont="1" applyBorder="1"/>
    <xf numFmtId="3" fontId="30" fillId="0" borderId="12" xfId="0" applyNumberFormat="1" applyFont="1" applyBorder="1"/>
    <xf numFmtId="0" fontId="34" fillId="0" borderId="12" xfId="0" applyFont="1" applyBorder="1"/>
    <xf numFmtId="3" fontId="17" fillId="0" borderId="0" xfId="0" applyNumberFormat="1" applyFont="1"/>
    <xf numFmtId="0" fontId="35" fillId="0" borderId="12" xfId="0" applyFont="1" applyBorder="1"/>
    <xf numFmtId="0" fontId="36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0" fillId="0" borderId="12" xfId="0" applyFont="1" applyBorder="1"/>
    <xf numFmtId="49" fontId="17" fillId="0" borderId="0" xfId="0" applyNumberFormat="1" applyFont="1" applyAlignment="1">
      <alignment horizontal="center"/>
    </xf>
    <xf numFmtId="0" fontId="17" fillId="0" borderId="12" xfId="0" applyFont="1" applyBorder="1" applyAlignment="1">
      <alignment horizontal="center"/>
    </xf>
    <xf numFmtId="3" fontId="37" fillId="0" borderId="12" xfId="0" applyNumberFormat="1" applyFont="1" applyBorder="1"/>
    <xf numFmtId="168" fontId="14" fillId="8" borderId="0" xfId="1" applyNumberFormat="1" applyFont="1" applyFill="1"/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vertical="center"/>
    </xf>
    <xf numFmtId="3" fontId="39" fillId="5" borderId="11" xfId="0" applyNumberFormat="1" applyFont="1" applyFill="1" applyBorder="1" applyAlignment="1">
      <alignment horizontal="right" vertical="center" wrapText="1"/>
    </xf>
    <xf numFmtId="4" fontId="0" fillId="0" borderId="2" xfId="0" applyNumberFormat="1" applyBorder="1"/>
    <xf numFmtId="4" fontId="18" fillId="0" borderId="0" xfId="0" applyNumberFormat="1" applyFont="1" applyAlignment="1">
      <alignment horizontal="right" wrapText="1"/>
    </xf>
    <xf numFmtId="4" fontId="9" fillId="7" borderId="18" xfId="1" applyNumberFormat="1" applyFont="1" applyFill="1" applyBorder="1"/>
    <xf numFmtId="4" fontId="10" fillId="0" borderId="0" xfId="0" applyNumberFormat="1" applyFont="1" applyAlignment="1">
      <alignment horizontal="right" wrapText="1"/>
    </xf>
    <xf numFmtId="3" fontId="31" fillId="0" borderId="19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32" fillId="7" borderId="18" xfId="0" applyNumberFormat="1" applyFont="1" applyFill="1" applyBorder="1" applyAlignment="1">
      <alignment horizontal="center" wrapText="1"/>
    </xf>
    <xf numFmtId="176" fontId="0" fillId="0" borderId="0" xfId="0" applyNumberFormat="1"/>
    <xf numFmtId="4" fontId="16" fillId="0" borderId="0" xfId="0" applyNumberFormat="1" applyFont="1" applyAlignment="1">
      <alignment horizontal="right" wrapText="1"/>
    </xf>
    <xf numFmtId="176" fontId="9" fillId="7" borderId="18" xfId="1" applyNumberFormat="1" applyFont="1" applyFill="1" applyBorder="1"/>
    <xf numFmtId="168" fontId="14" fillId="0" borderId="3" xfId="1" applyNumberFormat="1" applyFont="1" applyFill="1" applyBorder="1"/>
    <xf numFmtId="0" fontId="40" fillId="0" borderId="0" xfId="0" applyFont="1"/>
    <xf numFmtId="0" fontId="7" fillId="0" borderId="0" xfId="0" applyFont="1"/>
    <xf numFmtId="0" fontId="41" fillId="0" borderId="0" xfId="0" applyFont="1" applyAlignment="1">
      <alignment horizontal="center"/>
    </xf>
    <xf numFmtId="0" fontId="41" fillId="2" borderId="0" xfId="0" applyFont="1" applyFill="1" applyAlignment="1">
      <alignment horizontal="center"/>
    </xf>
    <xf numFmtId="0" fontId="42" fillId="0" borderId="0" xfId="0" applyFont="1"/>
    <xf numFmtId="0" fontId="6" fillId="0" borderId="0" xfId="0" applyFont="1"/>
    <xf numFmtId="167" fontId="40" fillId="0" borderId="0" xfId="0" applyNumberFormat="1" applyFont="1"/>
    <xf numFmtId="167" fontId="7" fillId="0" borderId="0" xfId="0" applyNumberFormat="1" applyFont="1"/>
    <xf numFmtId="9" fontId="7" fillId="0" borderId="0" xfId="0" applyNumberFormat="1" applyFont="1"/>
    <xf numFmtId="176" fontId="40" fillId="0" borderId="0" xfId="0" applyNumberFormat="1" applyFont="1"/>
    <xf numFmtId="176" fontId="7" fillId="0" borderId="0" xfId="0" applyNumberFormat="1" applyFont="1"/>
    <xf numFmtId="167" fontId="42" fillId="0" borderId="0" xfId="0" applyNumberFormat="1" applyFont="1"/>
    <xf numFmtId="165" fontId="7" fillId="0" borderId="0" xfId="2" applyFont="1"/>
    <xf numFmtId="165" fontId="42" fillId="0" borderId="0" xfId="2" applyFont="1"/>
    <xf numFmtId="9" fontId="42" fillId="0" borderId="0" xfId="3" applyFont="1"/>
    <xf numFmtId="3" fontId="18" fillId="0" borderId="0" xfId="0" applyNumberFormat="1" applyFont="1" applyAlignment="1">
      <alignment horizontal="left" wrapText="1"/>
    </xf>
    <xf numFmtId="4" fontId="21" fillId="0" borderId="17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0" xfId="0" applyFont="1" applyFill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3" fontId="21" fillId="7" borderId="25" xfId="0" applyNumberFormat="1" applyFont="1" applyFill="1" applyBorder="1" applyAlignment="1">
      <alignment horizontal="center" vertical="center" wrapText="1"/>
    </xf>
    <xf numFmtId="3" fontId="21" fillId="7" borderId="26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44" fillId="0" borderId="27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8" fillId="0" borderId="21" xfId="0" applyFont="1" applyFill="1" applyBorder="1"/>
    <xf numFmtId="4" fontId="14" fillId="0" borderId="19" xfId="0" applyNumberFormat="1" applyFont="1" applyFill="1" applyBorder="1" applyAlignment="1">
      <alignment horizontal="right" wrapText="1"/>
    </xf>
    <xf numFmtId="3" fontId="18" fillId="0" borderId="19" xfId="0" applyNumberFormat="1" applyFont="1" applyFill="1" applyBorder="1" applyAlignment="1">
      <alignment horizontal="center" wrapText="1"/>
    </xf>
    <xf numFmtId="49" fontId="18" fillId="0" borderId="19" xfId="0" applyNumberFormat="1" applyFont="1" applyFill="1" applyBorder="1" applyAlignment="1">
      <alignment horizontal="center" wrapText="1"/>
    </xf>
    <xf numFmtId="4" fontId="10" fillId="0" borderId="19" xfId="0" applyNumberFormat="1" applyFont="1" applyFill="1" applyBorder="1" applyAlignment="1">
      <alignment horizontal="right" wrapText="1"/>
    </xf>
    <xf numFmtId="3" fontId="18" fillId="0" borderId="22" xfId="0" applyNumberFormat="1" applyFont="1" applyFill="1" applyBorder="1" applyAlignment="1">
      <alignment horizontal="center" wrapText="1"/>
    </xf>
    <xf numFmtId="0" fontId="18" fillId="0" borderId="23" xfId="0" applyFont="1" applyFill="1" applyBorder="1"/>
    <xf numFmtId="3" fontId="18" fillId="0" borderId="30" xfId="0" applyNumberFormat="1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0</xdr:rowOff>
    </xdr:from>
    <xdr:to>
      <xdr:col>4</xdr:col>
      <xdr:colOff>428625</xdr:colOff>
      <xdr:row>5</xdr:row>
      <xdr:rowOff>38100</xdr:rowOff>
    </xdr:to>
    <xdr:pic>
      <xdr:nvPicPr>
        <xdr:cNvPr id="1100" name="3 Imagen" descr="escudo color membrete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76200</xdr:rowOff>
    </xdr:from>
    <xdr:to>
      <xdr:col>0</xdr:col>
      <xdr:colOff>2362200</xdr:colOff>
      <xdr:row>4</xdr:row>
      <xdr:rowOff>133350</xdr:rowOff>
    </xdr:to>
    <xdr:pic>
      <xdr:nvPicPr>
        <xdr:cNvPr id="3223" name="0 Imagen" descr="condor.jpg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620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1209675</xdr:colOff>
      <xdr:row>0</xdr:row>
      <xdr:rowOff>0</xdr:rowOff>
    </xdr:from>
    <xdr:to>
      <xdr:col>6</xdr:col>
      <xdr:colOff>2038350</xdr:colOff>
      <xdr:row>5</xdr:row>
      <xdr:rowOff>38100</xdr:rowOff>
    </xdr:to>
    <xdr:pic>
      <xdr:nvPicPr>
        <xdr:cNvPr id="3224" name="3 Imagen" descr="escudo color membrete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190500</xdr:colOff>
      <xdr:row>5</xdr:row>
      <xdr:rowOff>38100</xdr:rowOff>
    </xdr:to>
    <xdr:pic>
      <xdr:nvPicPr>
        <xdr:cNvPr id="4172" name="3 Imagen" descr="escudo color membrete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5196" name="2 Imagen" descr="escudo color membrete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3324225</xdr:colOff>
      <xdr:row>0</xdr:row>
      <xdr:rowOff>0</xdr:rowOff>
    </xdr:from>
    <xdr:to>
      <xdr:col>2</xdr:col>
      <xdr:colOff>285750</xdr:colOff>
      <xdr:row>5</xdr:row>
      <xdr:rowOff>28575</xdr:rowOff>
    </xdr:to>
    <xdr:pic>
      <xdr:nvPicPr>
        <xdr:cNvPr id="34897" name="2 Imagen" descr="escudo color membrete">
          <a:extLst>
            <a:ext uri="{FF2B5EF4-FFF2-40B4-BE49-F238E27FC236}">
              <a16:creationId xmlns:a16="http://schemas.microsoft.com/office/drawing/2014/main" id="{00000000-0008-0000-2100-000051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0"/>
          <a:ext cx="828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0</xdr:row>
      <xdr:rowOff>0</xdr:rowOff>
    </xdr:from>
    <xdr:to>
      <xdr:col>1</xdr:col>
      <xdr:colOff>2733675</xdr:colOff>
      <xdr:row>5</xdr:row>
      <xdr:rowOff>161925</xdr:rowOff>
    </xdr:to>
    <xdr:pic>
      <xdr:nvPicPr>
        <xdr:cNvPr id="45282" name="0 Imagen" descr="condor.jpg">
          <a:extLst>
            <a:ext uri="{FF2B5EF4-FFF2-40B4-BE49-F238E27FC236}">
              <a16:creationId xmlns:a16="http://schemas.microsoft.com/office/drawing/2014/main" id="{00000000-0008-0000-2C00-0000E2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2133600</xdr:colOff>
      <xdr:row>4</xdr:row>
      <xdr:rowOff>0</xdr:rowOff>
    </xdr:from>
    <xdr:to>
      <xdr:col>1</xdr:col>
      <xdr:colOff>2733675</xdr:colOff>
      <xdr:row>6</xdr:row>
      <xdr:rowOff>161925</xdr:rowOff>
    </xdr:to>
    <xdr:pic>
      <xdr:nvPicPr>
        <xdr:cNvPr id="45283" name="0 Imagen" descr="condor.jpg">
          <a:extLst>
            <a:ext uri="{FF2B5EF4-FFF2-40B4-BE49-F238E27FC236}">
              <a16:creationId xmlns:a16="http://schemas.microsoft.com/office/drawing/2014/main" id="{00000000-0008-0000-2C00-0000E3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47700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2019300</xdr:colOff>
      <xdr:row>1</xdr:row>
      <xdr:rowOff>142875</xdr:rowOff>
    </xdr:from>
    <xdr:to>
      <xdr:col>3</xdr:col>
      <xdr:colOff>9525</xdr:colOff>
      <xdr:row>6</xdr:row>
      <xdr:rowOff>190500</xdr:rowOff>
    </xdr:to>
    <xdr:pic>
      <xdr:nvPicPr>
        <xdr:cNvPr id="45284" name="5 Imagen" descr="escudo color membrete">
          <a:extLst>
            <a:ext uri="{FF2B5EF4-FFF2-40B4-BE49-F238E27FC236}">
              <a16:creationId xmlns:a16="http://schemas.microsoft.com/office/drawing/2014/main" id="{00000000-0008-0000-2C00-0000E4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4800"/>
          <a:ext cx="838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1390650</xdr:colOff>
      <xdr:row>0</xdr:row>
      <xdr:rowOff>9525</xdr:rowOff>
    </xdr:from>
    <xdr:to>
      <xdr:col>2</xdr:col>
      <xdr:colOff>2028825</xdr:colOff>
      <xdr:row>2</xdr:row>
      <xdr:rowOff>133350</xdr:rowOff>
    </xdr:to>
    <xdr:pic>
      <xdr:nvPicPr>
        <xdr:cNvPr id="46156" name="0 Imagen" descr="condor.jpg">
          <a:extLst>
            <a:ext uri="{FF2B5EF4-FFF2-40B4-BE49-F238E27FC236}">
              <a16:creationId xmlns:a16="http://schemas.microsoft.com/office/drawing/2014/main" id="{00000000-0008-0000-2D00-00004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63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8" zoomScaleNormal="100" workbookViewId="0">
      <selection activeCell="A35" sqref="A35"/>
    </sheetView>
  </sheetViews>
  <sheetFormatPr baseColWidth="10" defaultRowHeight="15" x14ac:dyDescent="0.25"/>
  <cols>
    <col min="1" max="1" width="41.42578125" customWidth="1"/>
    <col min="2" max="2" width="21.42578125" bestFit="1" customWidth="1"/>
    <col min="3" max="3" width="12.85546875" bestFit="1" customWidth="1"/>
    <col min="4" max="4" width="1.85546875" customWidth="1"/>
    <col min="5" max="5" width="37.28515625" bestFit="1" customWidth="1"/>
    <col min="6" max="6" width="21.42578125" bestFit="1" customWidth="1"/>
    <col min="7" max="7" width="13.7109375" bestFit="1" customWidth="1"/>
    <col min="8" max="8" width="6.7109375" customWidth="1"/>
    <col min="9" max="9" width="18.140625" style="162" bestFit="1" customWidth="1"/>
    <col min="10" max="10" width="13.140625" style="162" bestFit="1" customWidth="1"/>
    <col min="11" max="12" width="11.42578125" style="162"/>
  </cols>
  <sheetData>
    <row r="1" spans="1:12" s="1" customFormat="1" ht="15" customHeight="1" x14ac:dyDescent="0.25">
      <c r="A1"/>
      <c r="E1" s="2"/>
      <c r="G1" s="3"/>
      <c r="H1" s="4"/>
      <c r="I1" s="161"/>
      <c r="J1" s="161"/>
      <c r="K1" s="161"/>
      <c r="L1" s="161"/>
    </row>
    <row r="2" spans="1:12" s="1" customFormat="1" ht="15" customHeight="1" x14ac:dyDescent="0.2">
      <c r="E2" s="2"/>
      <c r="G2" s="3"/>
      <c r="I2" s="161"/>
      <c r="J2" s="161"/>
      <c r="K2" s="161"/>
      <c r="L2" s="161"/>
    </row>
    <row r="3" spans="1:12" s="1" customFormat="1" ht="15" customHeight="1" x14ac:dyDescent="0.25">
      <c r="A3" s="80"/>
      <c r="G3" s="3"/>
      <c r="I3" s="161"/>
      <c r="J3" s="161"/>
      <c r="K3" s="161"/>
      <c r="L3" s="161"/>
    </row>
    <row r="4" spans="1:12" s="1" customFormat="1" ht="15" customHeight="1" x14ac:dyDescent="0.2">
      <c r="G4" s="3"/>
      <c r="I4" s="161"/>
      <c r="J4" s="161"/>
      <c r="K4" s="161"/>
      <c r="L4" s="161"/>
    </row>
    <row r="5" spans="1:12" s="1" customFormat="1" ht="15" customHeight="1" thickBot="1" x14ac:dyDescent="0.25">
      <c r="A5" s="5"/>
      <c r="B5" s="5"/>
      <c r="C5" s="5"/>
      <c r="D5" s="5"/>
      <c r="E5" s="5"/>
      <c r="F5" s="5"/>
      <c r="G5" s="5"/>
      <c r="I5" s="161"/>
      <c r="J5" s="161"/>
      <c r="K5" s="161"/>
      <c r="L5" s="161"/>
    </row>
    <row r="6" spans="1:12" ht="9.75" customHeight="1" thickTop="1" x14ac:dyDescent="0.25"/>
    <row r="7" spans="1:12" s="11" customFormat="1" ht="12.75" x14ac:dyDescent="0.2">
      <c r="A7" s="31" t="s">
        <v>405</v>
      </c>
      <c r="F7" s="181" t="s">
        <v>406</v>
      </c>
      <c r="G7" s="181"/>
      <c r="I7" s="161"/>
      <c r="J7" s="161"/>
      <c r="K7" s="161"/>
      <c r="L7" s="161"/>
    </row>
    <row r="8" spans="1:12" ht="15.75" x14ac:dyDescent="0.25">
      <c r="A8" s="179" t="s">
        <v>448</v>
      </c>
      <c r="B8" s="179"/>
      <c r="C8" s="179"/>
      <c r="D8" s="179"/>
      <c r="E8" s="179"/>
      <c r="F8" s="179"/>
      <c r="G8" s="179"/>
    </row>
    <row r="9" spans="1:12" x14ac:dyDescent="0.25">
      <c r="A9" s="180" t="s">
        <v>0</v>
      </c>
      <c r="B9" s="180"/>
      <c r="C9" s="180"/>
      <c r="D9" s="180"/>
      <c r="E9" s="180"/>
      <c r="F9" s="180"/>
      <c r="G9" s="180"/>
    </row>
    <row r="10" spans="1:12" x14ac:dyDescent="0.25">
      <c r="A10" s="181" t="s">
        <v>2</v>
      </c>
      <c r="B10" s="181"/>
      <c r="C10" s="181"/>
      <c r="D10" s="181"/>
      <c r="E10" s="181"/>
      <c r="F10" s="181"/>
      <c r="G10" s="181"/>
    </row>
    <row r="11" spans="1:12" ht="6.75" customHeight="1" x14ac:dyDescent="0.25">
      <c r="A11" s="16"/>
      <c r="B11" s="16"/>
      <c r="C11" s="16"/>
      <c r="D11" s="16"/>
      <c r="E11" s="16"/>
      <c r="F11" s="16"/>
      <c r="G11" s="16"/>
    </row>
    <row r="12" spans="1:12" s="7" customFormat="1" ht="12" x14ac:dyDescent="0.2">
      <c r="A12" s="93" t="s">
        <v>3</v>
      </c>
      <c r="B12" s="93" t="s">
        <v>4</v>
      </c>
      <c r="C12" s="93" t="s">
        <v>5</v>
      </c>
      <c r="E12" s="93" t="s">
        <v>3</v>
      </c>
      <c r="F12" s="93" t="s">
        <v>4</v>
      </c>
      <c r="G12" s="93" t="s">
        <v>5</v>
      </c>
      <c r="I12" s="163"/>
      <c r="J12" s="163"/>
      <c r="K12" s="163"/>
      <c r="L12" s="163"/>
    </row>
    <row r="13" spans="1:12" s="15" customFormat="1" ht="3" customHeight="1" x14ac:dyDescent="0.2">
      <c r="A13" s="14"/>
      <c r="B13" s="14"/>
      <c r="C13" s="14"/>
      <c r="D13" s="14"/>
      <c r="E13" s="14"/>
      <c r="F13" s="14"/>
      <c r="G13" s="14"/>
      <c r="I13" s="164"/>
      <c r="J13" s="164"/>
      <c r="K13" s="164"/>
      <c r="L13" s="164"/>
    </row>
    <row r="14" spans="1:12" s="8" customFormat="1" x14ac:dyDescent="0.25">
      <c r="A14" s="9" t="s">
        <v>1</v>
      </c>
      <c r="B14" s="94">
        <v>6384909291</v>
      </c>
      <c r="C14" s="96">
        <v>0.9964002675802035</v>
      </c>
      <c r="E14" s="9" t="s">
        <v>32</v>
      </c>
      <c r="F14" s="94">
        <v>5166262838</v>
      </c>
      <c r="G14" s="96">
        <v>0.69475743936607481</v>
      </c>
      <c r="I14" s="165"/>
      <c r="J14" s="165"/>
      <c r="K14" s="165"/>
      <c r="L14" s="165"/>
    </row>
    <row r="15" spans="1:12" s="6" customFormat="1" x14ac:dyDescent="0.25">
      <c r="A15" s="6" t="s">
        <v>6</v>
      </c>
      <c r="B15" s="95">
        <v>2489018760</v>
      </c>
      <c r="C15" s="97">
        <v>0.3884250888218525</v>
      </c>
      <c r="E15" s="6" t="s">
        <v>33</v>
      </c>
      <c r="F15" s="95">
        <v>4733385035</v>
      </c>
      <c r="G15" s="97">
        <v>0.63654416539971992</v>
      </c>
      <c r="I15" s="166"/>
      <c r="J15" s="166"/>
      <c r="K15" s="166"/>
      <c r="L15" s="166"/>
    </row>
    <row r="16" spans="1:12" s="11" customFormat="1" ht="12.75" x14ac:dyDescent="0.2">
      <c r="A16" s="11" t="s">
        <v>7</v>
      </c>
      <c r="B16" s="12">
        <v>2489018760</v>
      </c>
      <c r="C16" s="13">
        <v>1</v>
      </c>
      <c r="E16" s="11" t="s">
        <v>34</v>
      </c>
      <c r="F16" s="12">
        <v>1766766774</v>
      </c>
      <c r="G16" s="13">
        <v>0.23759425301258755</v>
      </c>
      <c r="I16" s="167">
        <v>1192301919</v>
      </c>
      <c r="J16" s="167">
        <v>2021</v>
      </c>
      <c r="K16" s="161" t="s">
        <v>461</v>
      </c>
      <c r="L16" s="161"/>
    </row>
    <row r="17" spans="1:12" s="11" customFormat="1" ht="12.75" x14ac:dyDescent="0.2">
      <c r="A17" s="11" t="s">
        <v>8</v>
      </c>
      <c r="B17" s="12">
        <v>0</v>
      </c>
      <c r="C17" s="13">
        <v>0</v>
      </c>
      <c r="E17" s="11" t="s">
        <v>35</v>
      </c>
      <c r="F17" s="12">
        <v>577478579</v>
      </c>
      <c r="G17" s="13">
        <v>7.7659141901134446E-2</v>
      </c>
      <c r="I17" s="167">
        <v>1335056416</v>
      </c>
      <c r="J17" s="167">
        <v>2021</v>
      </c>
      <c r="K17" s="161" t="s">
        <v>462</v>
      </c>
      <c r="L17" s="161"/>
    </row>
    <row r="18" spans="1:12" s="6" customFormat="1" x14ac:dyDescent="0.25">
      <c r="A18" s="6" t="s">
        <v>9</v>
      </c>
      <c r="B18" s="95">
        <v>2296451245</v>
      </c>
      <c r="C18" s="97">
        <v>0.3583738673043102</v>
      </c>
      <c r="E18" s="11" t="s">
        <v>36</v>
      </c>
      <c r="F18" s="12">
        <v>2389139682</v>
      </c>
      <c r="G18" s="13">
        <v>0.32129077048599791</v>
      </c>
      <c r="I18" s="167">
        <f>+I17*1.33</f>
        <v>1775625033.2800002</v>
      </c>
      <c r="J18" s="168">
        <v>2022</v>
      </c>
      <c r="K18" s="169">
        <v>0.34</v>
      </c>
      <c r="L18" s="166"/>
    </row>
    <row r="19" spans="1:12" s="11" customFormat="1" ht="12.75" x14ac:dyDescent="0.2">
      <c r="A19" s="11" t="s">
        <v>10</v>
      </c>
      <c r="B19" s="12">
        <v>2295451245</v>
      </c>
      <c r="C19" s="13">
        <v>0.99956454551248264</v>
      </c>
      <c r="E19" s="11" t="s">
        <v>37</v>
      </c>
      <c r="F19" s="12">
        <v>29500000</v>
      </c>
      <c r="G19" s="13">
        <v>3.9671509375302149E-3</v>
      </c>
      <c r="I19" s="167"/>
      <c r="J19" s="161"/>
      <c r="K19" s="161"/>
      <c r="L19" s="161"/>
    </row>
    <row r="20" spans="1:12" s="11" customFormat="1" ht="12.75" x14ac:dyDescent="0.2">
      <c r="A20" s="11" t="s">
        <v>13</v>
      </c>
      <c r="B20" s="12">
        <v>0</v>
      </c>
      <c r="C20" s="13">
        <v>0</v>
      </c>
      <c r="E20" s="11" t="s">
        <v>38</v>
      </c>
      <c r="F20" s="12">
        <v>403377803</v>
      </c>
      <c r="G20" s="13">
        <v>5.4246123028824686E-2</v>
      </c>
      <c r="I20" s="170">
        <f>+I18/I16</f>
        <v>1.4892411099776148</v>
      </c>
      <c r="J20" s="161"/>
      <c r="K20" s="161"/>
      <c r="L20" s="161"/>
    </row>
    <row r="21" spans="1:12" s="11" customFormat="1" x14ac:dyDescent="0.25">
      <c r="A21" s="11" t="s">
        <v>11</v>
      </c>
      <c r="B21" s="12">
        <v>1000000</v>
      </c>
      <c r="C21" s="13">
        <v>4.3545448751732587E-4</v>
      </c>
      <c r="E21" s="9" t="s">
        <v>39</v>
      </c>
      <c r="F21" s="94">
        <v>1958284119</v>
      </c>
      <c r="G21" s="96">
        <v>0.26334944673360611</v>
      </c>
      <c r="I21" s="167"/>
      <c r="J21" s="161"/>
      <c r="K21" s="161"/>
      <c r="L21" s="161"/>
    </row>
    <row r="22" spans="1:12" x14ac:dyDescent="0.25">
      <c r="A22" s="6" t="s">
        <v>12</v>
      </c>
      <c r="B22" s="95">
        <v>1599439286</v>
      </c>
      <c r="C22" s="97">
        <v>0.24960131145404077</v>
      </c>
      <c r="E22" s="11" t="s">
        <v>40</v>
      </c>
      <c r="F22" s="12">
        <v>326382807</v>
      </c>
      <c r="G22" s="13">
        <v>4.3891859619789593E-2</v>
      </c>
      <c r="I22" s="171"/>
      <c r="J22" s="168"/>
    </row>
    <row r="23" spans="1:12" s="11" customFormat="1" ht="12.75" x14ac:dyDescent="0.2">
      <c r="A23" s="11" t="s">
        <v>14</v>
      </c>
      <c r="B23" s="12">
        <v>875506000</v>
      </c>
      <c r="C23" s="13">
        <v>0.54738307834712019</v>
      </c>
      <c r="E23" s="11" t="s">
        <v>41</v>
      </c>
      <c r="F23" s="12">
        <v>1487401312</v>
      </c>
      <c r="G23" s="13">
        <v>0.20002527150455834</v>
      </c>
      <c r="I23" s="167"/>
      <c r="J23" s="167"/>
      <c r="K23" s="161"/>
      <c r="L23" s="161"/>
    </row>
    <row r="24" spans="1:12" s="11" customFormat="1" ht="12.75" x14ac:dyDescent="0.2">
      <c r="A24" s="11" t="s">
        <v>15</v>
      </c>
      <c r="B24" s="12">
        <v>723933286</v>
      </c>
      <c r="C24" s="13">
        <v>0.45261692165287981</v>
      </c>
      <c r="E24" s="11" t="s">
        <v>43</v>
      </c>
      <c r="F24" s="12">
        <v>2000000</v>
      </c>
      <c r="G24" s="13">
        <v>2.6895938559526881E-4</v>
      </c>
      <c r="I24" s="161"/>
      <c r="J24" s="167"/>
      <c r="K24" s="161"/>
      <c r="L24" s="161"/>
    </row>
    <row r="25" spans="1:12" s="8" customFormat="1" x14ac:dyDescent="0.25">
      <c r="A25" s="9" t="s">
        <v>16</v>
      </c>
      <c r="B25" s="98">
        <v>23067000</v>
      </c>
      <c r="C25" s="96">
        <v>3.5997324197964953E-3</v>
      </c>
      <c r="E25" s="11" t="s">
        <v>42</v>
      </c>
      <c r="F25" s="12">
        <v>142500000</v>
      </c>
      <c r="G25" s="13">
        <v>1.91633562236629E-2</v>
      </c>
      <c r="I25" s="168"/>
      <c r="J25" s="172">
        <v>59</v>
      </c>
      <c r="K25" s="165"/>
      <c r="L25" s="165"/>
    </row>
    <row r="26" spans="1:12" s="11" customFormat="1" x14ac:dyDescent="0.25">
      <c r="A26" s="11" t="s">
        <v>17</v>
      </c>
      <c r="B26" s="12">
        <v>0</v>
      </c>
      <c r="C26" s="13">
        <v>0</v>
      </c>
      <c r="E26" s="9" t="s">
        <v>44</v>
      </c>
      <c r="F26" s="94">
        <v>311520000</v>
      </c>
      <c r="G26" s="96">
        <v>4.1893113900319065E-2</v>
      </c>
      <c r="I26" s="167"/>
      <c r="J26" s="161"/>
      <c r="K26" s="161"/>
      <c r="L26" s="161"/>
    </row>
    <row r="27" spans="1:12" s="11" customFormat="1" ht="12.75" x14ac:dyDescent="0.2">
      <c r="A27" s="11" t="s">
        <v>18</v>
      </c>
      <c r="B27" s="12">
        <v>59000</v>
      </c>
      <c r="C27" s="13">
        <v>2.5577665062643602E-3</v>
      </c>
      <c r="E27" s="11" t="s">
        <v>45</v>
      </c>
      <c r="F27" s="12">
        <v>60000000</v>
      </c>
      <c r="G27" s="13">
        <v>8.0687815678580632E-3</v>
      </c>
      <c r="I27" s="167"/>
      <c r="J27" s="161"/>
      <c r="K27" s="161"/>
      <c r="L27" s="161"/>
    </row>
    <row r="28" spans="1:12" s="11" customFormat="1" ht="12.75" x14ac:dyDescent="0.2">
      <c r="A28" s="11" t="s">
        <v>19</v>
      </c>
      <c r="B28" s="12">
        <v>8000</v>
      </c>
      <c r="C28" s="13">
        <v>3.4681579745957428E-4</v>
      </c>
      <c r="E28" s="11" t="s">
        <v>46</v>
      </c>
      <c r="F28" s="12">
        <v>251520000</v>
      </c>
      <c r="G28" s="13">
        <v>3.3824332332461002E-2</v>
      </c>
      <c r="I28" s="161"/>
      <c r="J28" s="161"/>
      <c r="K28" s="161"/>
      <c r="L28" s="161"/>
    </row>
    <row r="29" spans="1:12" s="11" customFormat="1" ht="12.75" x14ac:dyDescent="0.2">
      <c r="A29" s="11" t="s">
        <v>404</v>
      </c>
      <c r="B29" s="12">
        <v>23000000</v>
      </c>
      <c r="C29" s="13">
        <v>0.99709541769627608</v>
      </c>
      <c r="I29" s="161"/>
      <c r="J29" s="161"/>
      <c r="K29" s="161"/>
      <c r="L29" s="161"/>
    </row>
    <row r="30" spans="1:12" s="11" customFormat="1" ht="12.75" x14ac:dyDescent="0.2">
      <c r="A30" s="11" t="s">
        <v>20</v>
      </c>
      <c r="B30" s="12">
        <v>0</v>
      </c>
      <c r="C30" s="13">
        <v>0</v>
      </c>
      <c r="I30" s="161"/>
      <c r="J30" s="161"/>
      <c r="K30" s="161"/>
      <c r="L30" s="161"/>
    </row>
    <row r="31" spans="1:12" s="8" customFormat="1" x14ac:dyDescent="0.25">
      <c r="A31" s="11" t="s">
        <v>21</v>
      </c>
      <c r="B31" s="12">
        <v>0</v>
      </c>
      <c r="C31" s="13">
        <v>0</v>
      </c>
      <c r="E31" s="10" t="s">
        <v>47</v>
      </c>
      <c r="F31" s="94">
        <v>7436066957</v>
      </c>
      <c r="G31" s="99">
        <v>0.99999999999999989</v>
      </c>
      <c r="I31" s="165"/>
      <c r="J31" s="172"/>
      <c r="K31" s="165"/>
      <c r="L31" s="165"/>
    </row>
    <row r="32" spans="1:12" s="8" customFormat="1" x14ac:dyDescent="0.25">
      <c r="A32" s="10" t="s">
        <v>22</v>
      </c>
      <c r="B32" s="94">
        <v>6407976291</v>
      </c>
      <c r="C32" s="99">
        <v>0.86174268306820467</v>
      </c>
      <c r="I32" s="165"/>
      <c r="J32" s="165"/>
      <c r="K32" s="165"/>
      <c r="L32" s="165"/>
    </row>
    <row r="33" spans="1:12" s="6" customFormat="1" x14ac:dyDescent="0.25">
      <c r="A33" s="9" t="s">
        <v>23</v>
      </c>
      <c r="B33" s="98">
        <v>1028090666</v>
      </c>
      <c r="C33" s="96">
        <v>0.13825731693179535</v>
      </c>
      <c r="F33" s="44"/>
      <c r="I33" s="166"/>
      <c r="J33" s="166"/>
      <c r="K33" s="166"/>
      <c r="L33" s="166"/>
    </row>
    <row r="34" spans="1:12" s="11" customFormat="1" x14ac:dyDescent="0.25">
      <c r="A34" s="6" t="s">
        <v>24</v>
      </c>
      <c r="B34" s="95">
        <v>390000000</v>
      </c>
      <c r="C34" s="97">
        <v>0.37934397509645323</v>
      </c>
      <c r="E34" s="6"/>
      <c r="F34" s="44"/>
      <c r="G34" s="6"/>
      <c r="I34" s="161"/>
      <c r="J34" s="161"/>
      <c r="K34" s="161"/>
      <c r="L34" s="161"/>
    </row>
    <row r="35" spans="1:12" s="11" customFormat="1" ht="12.75" x14ac:dyDescent="0.2">
      <c r="A35" s="11" t="s">
        <v>279</v>
      </c>
      <c r="B35" s="12">
        <v>390000000</v>
      </c>
      <c r="C35" s="13">
        <v>1</v>
      </c>
      <c r="F35" s="53"/>
      <c r="I35" s="161"/>
      <c r="J35" s="161"/>
      <c r="K35" s="161"/>
      <c r="L35" s="161"/>
    </row>
    <row r="36" spans="1:12" s="11" customFormat="1" ht="12.75" x14ac:dyDescent="0.2">
      <c r="A36" s="11" t="s">
        <v>26</v>
      </c>
      <c r="B36" s="12">
        <v>0</v>
      </c>
      <c r="C36" s="13">
        <v>0</v>
      </c>
      <c r="F36" s="56"/>
      <c r="I36" s="161"/>
      <c r="J36" s="161"/>
      <c r="K36" s="161"/>
      <c r="L36" s="161"/>
    </row>
    <row r="37" spans="1:12" x14ac:dyDescent="0.25">
      <c r="A37" s="11" t="s">
        <v>25</v>
      </c>
      <c r="B37" s="12">
        <v>0</v>
      </c>
      <c r="C37" s="13">
        <v>0</v>
      </c>
      <c r="E37" s="11"/>
      <c r="F37" s="11"/>
      <c r="G37" s="11"/>
    </row>
    <row r="38" spans="1:12" x14ac:dyDescent="0.25">
      <c r="A38" s="6" t="s">
        <v>27</v>
      </c>
      <c r="B38" s="95">
        <v>0</v>
      </c>
      <c r="C38" s="97">
        <v>0</v>
      </c>
      <c r="E38" s="178" t="s">
        <v>48</v>
      </c>
      <c r="F38" s="178"/>
      <c r="H38" s="11"/>
    </row>
    <row r="39" spans="1:12" x14ac:dyDescent="0.25">
      <c r="A39" s="6" t="s">
        <v>28</v>
      </c>
      <c r="B39" s="95">
        <v>0</v>
      </c>
      <c r="C39" s="97">
        <v>0</v>
      </c>
      <c r="H39" s="53"/>
    </row>
    <row r="40" spans="1:12" x14ac:dyDescent="0.25">
      <c r="A40" s="6" t="s">
        <v>29</v>
      </c>
      <c r="B40" s="95">
        <v>508090666</v>
      </c>
      <c r="C40" s="97">
        <v>0.49420803320472906</v>
      </c>
      <c r="E40" s="8" t="s">
        <v>49</v>
      </c>
      <c r="F40" s="98">
        <v>7436066957</v>
      </c>
      <c r="G40" s="87"/>
      <c r="I40" s="173"/>
    </row>
    <row r="41" spans="1:12" s="8" customFormat="1" x14ac:dyDescent="0.25">
      <c r="A41" s="6" t="s">
        <v>30</v>
      </c>
      <c r="B41" s="95">
        <v>130000000</v>
      </c>
      <c r="C41" s="97">
        <v>0.12644799169881774</v>
      </c>
      <c r="E41" s="8" t="s">
        <v>50</v>
      </c>
      <c r="F41" s="98">
        <v>7436066957</v>
      </c>
      <c r="G41" s="88"/>
      <c r="I41" s="174"/>
      <c r="J41" s="175"/>
      <c r="K41" s="175"/>
      <c r="L41" s="165"/>
    </row>
    <row r="42" spans="1:12" x14ac:dyDescent="0.25">
      <c r="A42" s="10" t="s">
        <v>31</v>
      </c>
      <c r="B42" s="94">
        <v>7436066957</v>
      </c>
      <c r="C42" s="99">
        <v>1</v>
      </c>
      <c r="E42" s="89" t="s">
        <v>342</v>
      </c>
      <c r="F42" s="98">
        <v>0</v>
      </c>
      <c r="G42" s="87"/>
      <c r="I42" s="168"/>
      <c r="K42" s="169"/>
    </row>
    <row r="44" spans="1:12" x14ac:dyDescent="0.25">
      <c r="B44" s="58"/>
      <c r="F44" s="157"/>
    </row>
    <row r="45" spans="1:12" x14ac:dyDescent="0.25">
      <c r="F45" s="52"/>
    </row>
    <row r="46" spans="1:12" x14ac:dyDescent="0.25">
      <c r="B46" s="12"/>
    </row>
  </sheetData>
  <mergeCells count="5">
    <mergeCell ref="E38:F38"/>
    <mergeCell ref="A8:G8"/>
    <mergeCell ref="A9:G9"/>
    <mergeCell ref="A10:G10"/>
    <mergeCell ref="F7:G7"/>
  </mergeCells>
  <printOptions horizontalCentered="1"/>
  <pageMargins left="0" right="0" top="0.35433070866141736" bottom="0.35433070866141736" header="0.23622047244094491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8"/>
  <sheetViews>
    <sheetView topLeftCell="A142" zoomScale="110" zoomScaleNormal="110" workbookViewId="0">
      <selection activeCell="H16" sqref="H16"/>
    </sheetView>
  </sheetViews>
  <sheetFormatPr baseColWidth="10" defaultRowHeight="15" x14ac:dyDescent="0.25"/>
  <cols>
    <col min="1" max="1" width="4.28515625" customWidth="1"/>
    <col min="2" max="2" width="4.42578125" bestFit="1" customWidth="1"/>
    <col min="3" max="3" width="4.140625" bestFit="1" customWidth="1"/>
    <col min="4" max="4" width="6.28515625" bestFit="1" customWidth="1"/>
    <col min="5" max="5" width="5.85546875" bestFit="1" customWidth="1"/>
    <col min="6" max="6" width="4.85546875" bestFit="1" customWidth="1"/>
    <col min="7" max="7" width="52.140625" bestFit="1" customWidth="1"/>
    <col min="8" max="8" width="18.7109375" style="41" bestFit="1" customWidth="1"/>
  </cols>
  <sheetData>
    <row r="1" spans="1:8" s="1" customFormat="1" ht="15" customHeight="1" x14ac:dyDescent="0.25">
      <c r="A1"/>
      <c r="H1" s="40"/>
    </row>
    <row r="2" spans="1:8" s="1" customFormat="1" ht="15" customHeight="1" x14ac:dyDescent="0.2">
      <c r="H2" s="40"/>
    </row>
    <row r="3" spans="1:8" s="1" customFormat="1" ht="15" customHeight="1" x14ac:dyDescent="0.2">
      <c r="H3" s="40"/>
    </row>
    <row r="4" spans="1:8" s="1" customFormat="1" ht="15" customHeight="1" x14ac:dyDescent="0.2">
      <c r="H4" s="40"/>
    </row>
    <row r="5" spans="1:8" s="1" customFormat="1" ht="15" customHeight="1" thickBot="1" x14ac:dyDescent="0.25">
      <c r="A5" s="5"/>
      <c r="B5" s="5"/>
      <c r="C5" s="5"/>
      <c r="D5" s="5"/>
      <c r="E5" s="5"/>
      <c r="F5" s="5"/>
      <c r="G5" s="5"/>
      <c r="H5" s="46"/>
    </row>
    <row r="6" spans="1:8" ht="15.75" thickTop="1" x14ac:dyDescent="0.25"/>
    <row r="7" spans="1:8" s="11" customFormat="1" ht="12.75" x14ac:dyDescent="0.2">
      <c r="A7" s="31" t="e">
        <f>+#REF!</f>
        <v>#REF!</v>
      </c>
      <c r="H7" s="38"/>
    </row>
    <row r="8" spans="1:8" ht="15.75" x14ac:dyDescent="0.25">
      <c r="A8" s="179" t="str">
        <f>+resgral!A8</f>
        <v>PRESUPUESTO AÑO 2022</v>
      </c>
      <c r="B8" s="179"/>
      <c r="C8" s="179"/>
      <c r="D8" s="179"/>
      <c r="E8" s="179"/>
      <c r="F8" s="179"/>
      <c r="G8" s="179"/>
      <c r="H8" s="179"/>
    </row>
    <row r="9" spans="1:8" x14ac:dyDescent="0.25">
      <c r="A9" s="6" t="s">
        <v>51</v>
      </c>
      <c r="B9" s="6"/>
      <c r="C9" s="6"/>
    </row>
    <row r="10" spans="1:8" x14ac:dyDescent="0.25">
      <c r="A10" s="182" t="s">
        <v>58</v>
      </c>
      <c r="B10" s="182"/>
      <c r="C10" s="182"/>
      <c r="D10" s="182"/>
      <c r="E10" s="182"/>
      <c r="F10" s="182"/>
      <c r="G10" s="183" t="s">
        <v>59</v>
      </c>
      <c r="H10" s="100" t="s">
        <v>4</v>
      </c>
    </row>
    <row r="11" spans="1:8" x14ac:dyDescent="0.25">
      <c r="A11" s="101" t="s">
        <v>52</v>
      </c>
      <c r="B11" s="101" t="s">
        <v>53</v>
      </c>
      <c r="C11" s="101" t="s">
        <v>54</v>
      </c>
      <c r="D11" s="101" t="s">
        <v>55</v>
      </c>
      <c r="E11" s="101" t="s">
        <v>56</v>
      </c>
      <c r="F11" s="101" t="s">
        <v>57</v>
      </c>
      <c r="G11" s="184"/>
      <c r="H11" s="100" t="s">
        <v>60</v>
      </c>
    </row>
    <row r="12" spans="1:8" s="11" customFormat="1" ht="12.75" x14ac:dyDescent="0.2">
      <c r="A12" s="106">
        <v>1</v>
      </c>
      <c r="B12" s="106"/>
      <c r="C12" s="106"/>
      <c r="D12" s="106"/>
      <c r="E12" s="107"/>
      <c r="F12" s="107"/>
      <c r="G12" s="102" t="s">
        <v>1</v>
      </c>
      <c r="H12" s="103">
        <v>6384909291</v>
      </c>
    </row>
    <row r="13" spans="1:8" s="11" customFormat="1" ht="12.75" x14ac:dyDescent="0.2">
      <c r="A13" s="106">
        <v>1</v>
      </c>
      <c r="B13" s="106">
        <v>1</v>
      </c>
      <c r="C13" s="106"/>
      <c r="D13" s="106"/>
      <c r="E13" s="107"/>
      <c r="F13" s="107"/>
      <c r="G13" s="102" t="s">
        <v>61</v>
      </c>
      <c r="H13" s="103">
        <v>2489018760</v>
      </c>
    </row>
    <row r="14" spans="1:8" s="11" customFormat="1" ht="12.75" x14ac:dyDescent="0.2">
      <c r="A14" s="106">
        <v>1</v>
      </c>
      <c r="B14" s="106">
        <v>1</v>
      </c>
      <c r="C14" s="106">
        <v>1</v>
      </c>
      <c r="D14" s="106"/>
      <c r="E14" s="107"/>
      <c r="F14" s="107"/>
      <c r="G14" s="102" t="s">
        <v>62</v>
      </c>
      <c r="H14" s="103">
        <v>2489018760</v>
      </c>
    </row>
    <row r="15" spans="1:8" s="11" customFormat="1" ht="12.75" x14ac:dyDescent="0.2">
      <c r="A15" s="60">
        <v>1</v>
      </c>
      <c r="B15" s="60">
        <v>1</v>
      </c>
      <c r="C15" s="60">
        <v>1</v>
      </c>
      <c r="D15" s="61" t="s">
        <v>63</v>
      </c>
      <c r="E15" s="18"/>
      <c r="F15" s="18"/>
      <c r="G15" s="21" t="s">
        <v>64</v>
      </c>
      <c r="H15" s="47">
        <v>2488018760</v>
      </c>
    </row>
    <row r="16" spans="1:8" s="11" customFormat="1" ht="12.75" x14ac:dyDescent="0.2">
      <c r="A16" s="18">
        <v>1</v>
      </c>
      <c r="B16" s="18">
        <v>1</v>
      </c>
      <c r="C16" s="18">
        <v>1</v>
      </c>
      <c r="D16" s="20" t="s">
        <v>63</v>
      </c>
      <c r="E16" s="20" t="s">
        <v>63</v>
      </c>
      <c r="F16" s="18"/>
      <c r="G16" s="19" t="s">
        <v>73</v>
      </c>
      <c r="H16" s="54">
        <v>1372455325</v>
      </c>
    </row>
    <row r="17" spans="1:8" s="11" customFormat="1" ht="12.75" x14ac:dyDescent="0.2">
      <c r="A17" s="18">
        <v>1</v>
      </c>
      <c r="B17" s="18">
        <v>1</v>
      </c>
      <c r="C17" s="18">
        <v>1</v>
      </c>
      <c r="D17" s="20" t="s">
        <v>63</v>
      </c>
      <c r="E17" s="20" t="s">
        <v>65</v>
      </c>
      <c r="F17" s="18"/>
      <c r="G17" s="19" t="s">
        <v>72</v>
      </c>
      <c r="H17" s="54">
        <v>87189705</v>
      </c>
    </row>
    <row r="18" spans="1:8" s="11" customFormat="1" ht="12.75" x14ac:dyDescent="0.2">
      <c r="A18" s="18">
        <v>1</v>
      </c>
      <c r="B18" s="18">
        <v>1</v>
      </c>
      <c r="C18" s="18">
        <v>1</v>
      </c>
      <c r="D18" s="20" t="s">
        <v>63</v>
      </c>
      <c r="E18" s="20" t="s">
        <v>66</v>
      </c>
      <c r="F18" s="18"/>
      <c r="G18" s="19" t="s">
        <v>74</v>
      </c>
      <c r="H18" s="54">
        <v>841254670</v>
      </c>
    </row>
    <row r="19" spans="1:8" s="11" customFormat="1" ht="12.75" x14ac:dyDescent="0.2">
      <c r="A19" s="18">
        <v>1</v>
      </c>
      <c r="B19" s="18">
        <v>1</v>
      </c>
      <c r="C19" s="18">
        <v>1</v>
      </c>
      <c r="D19" s="20" t="s">
        <v>63</v>
      </c>
      <c r="E19" s="20" t="s">
        <v>67</v>
      </c>
      <c r="F19" s="18"/>
      <c r="G19" s="19" t="s">
        <v>75</v>
      </c>
      <c r="H19" s="54">
        <v>187119060</v>
      </c>
    </row>
    <row r="20" spans="1:8" s="11" customFormat="1" ht="12.75" x14ac:dyDescent="0.2">
      <c r="A20" s="18">
        <v>1</v>
      </c>
      <c r="B20" s="18">
        <v>1</v>
      </c>
      <c r="C20" s="18">
        <v>1</v>
      </c>
      <c r="D20" s="20" t="s">
        <v>63</v>
      </c>
      <c r="E20" s="20" t="s">
        <v>68</v>
      </c>
      <c r="F20" s="18"/>
      <c r="G20" s="19" t="s">
        <v>76</v>
      </c>
      <c r="H20" s="54">
        <v>0</v>
      </c>
    </row>
    <row r="21" spans="1:8" s="11" customFormat="1" ht="12.75" x14ac:dyDescent="0.2">
      <c r="A21" s="18">
        <v>1</v>
      </c>
      <c r="B21" s="18">
        <v>1</v>
      </c>
      <c r="C21" s="18">
        <v>1</v>
      </c>
      <c r="D21" s="20" t="s">
        <v>63</v>
      </c>
      <c r="E21" s="20" t="s">
        <v>69</v>
      </c>
      <c r="F21" s="18"/>
      <c r="G21" s="19" t="s">
        <v>77</v>
      </c>
      <c r="H21" s="48">
        <v>0</v>
      </c>
    </row>
    <row r="22" spans="1:8" s="11" customFormat="1" ht="12.75" x14ac:dyDescent="0.2">
      <c r="A22" s="18">
        <v>1</v>
      </c>
      <c r="B22" s="18">
        <v>1</v>
      </c>
      <c r="C22" s="18">
        <v>1</v>
      </c>
      <c r="D22" s="20" t="s">
        <v>63</v>
      </c>
      <c r="E22" s="20" t="s">
        <v>71</v>
      </c>
      <c r="F22" s="18"/>
      <c r="G22" s="19" t="s">
        <v>78</v>
      </c>
      <c r="H22" s="48">
        <v>1000000</v>
      </c>
    </row>
    <row r="23" spans="1:8" s="11" customFormat="1" ht="12.75" x14ac:dyDescent="0.2">
      <c r="A23" s="18">
        <v>1</v>
      </c>
      <c r="B23" s="18">
        <v>1</v>
      </c>
      <c r="C23" s="18">
        <v>1</v>
      </c>
      <c r="D23" s="20" t="s">
        <v>63</v>
      </c>
      <c r="E23" s="20" t="s">
        <v>112</v>
      </c>
      <c r="F23" s="18"/>
      <c r="G23" s="19" t="s">
        <v>284</v>
      </c>
      <c r="H23" s="48"/>
    </row>
    <row r="24" spans="1:8" s="11" customFormat="1" ht="12.75" x14ac:dyDescent="0.2">
      <c r="A24" s="106">
        <v>1</v>
      </c>
      <c r="B24" s="106">
        <v>1</v>
      </c>
      <c r="C24" s="106">
        <v>3</v>
      </c>
      <c r="D24" s="108"/>
      <c r="E24" s="109"/>
      <c r="F24" s="107"/>
      <c r="G24" s="102" t="s">
        <v>81</v>
      </c>
      <c r="H24" s="103">
        <v>0</v>
      </c>
    </row>
    <row r="25" spans="1:8" s="11" customFormat="1" ht="12.75" x14ac:dyDescent="0.2">
      <c r="A25" s="60">
        <v>1</v>
      </c>
      <c r="B25" s="60">
        <v>1</v>
      </c>
      <c r="C25" s="60">
        <v>3</v>
      </c>
      <c r="D25" s="61" t="s">
        <v>63</v>
      </c>
      <c r="E25" s="20"/>
      <c r="F25" s="18"/>
      <c r="G25" s="21" t="s">
        <v>82</v>
      </c>
      <c r="H25" s="47">
        <v>0</v>
      </c>
    </row>
    <row r="26" spans="1:8" s="11" customFormat="1" ht="12.75" x14ac:dyDescent="0.2">
      <c r="A26" s="18">
        <v>1</v>
      </c>
      <c r="B26" s="18">
        <v>1</v>
      </c>
      <c r="C26" s="18">
        <v>3</v>
      </c>
      <c r="D26" s="20" t="s">
        <v>63</v>
      </c>
      <c r="E26" s="20" t="s">
        <v>63</v>
      </c>
      <c r="F26" s="18"/>
      <c r="G26" s="19" t="s">
        <v>83</v>
      </c>
      <c r="H26" s="48">
        <v>0</v>
      </c>
    </row>
    <row r="27" spans="1:8" s="11" customFormat="1" ht="12.75" x14ac:dyDescent="0.2">
      <c r="A27" s="18">
        <v>1</v>
      </c>
      <c r="B27" s="18">
        <v>1</v>
      </c>
      <c r="C27" s="18">
        <v>3</v>
      </c>
      <c r="D27" s="20" t="s">
        <v>63</v>
      </c>
      <c r="E27" s="20" t="s">
        <v>68</v>
      </c>
      <c r="F27" s="20"/>
      <c r="G27" s="19" t="s">
        <v>86</v>
      </c>
      <c r="H27" s="48">
        <v>0</v>
      </c>
    </row>
    <row r="28" spans="1:8" s="11" customFormat="1" ht="12.75" x14ac:dyDescent="0.2">
      <c r="A28" s="18">
        <v>1</v>
      </c>
      <c r="B28" s="18">
        <v>1</v>
      </c>
      <c r="C28" s="18">
        <v>3</v>
      </c>
      <c r="D28" s="20" t="s">
        <v>63</v>
      </c>
      <c r="E28" s="20" t="s">
        <v>69</v>
      </c>
      <c r="F28" s="20"/>
      <c r="G28" s="19" t="s">
        <v>87</v>
      </c>
      <c r="H28" s="48">
        <v>0</v>
      </c>
    </row>
    <row r="29" spans="1:8" s="11" customFormat="1" ht="12.75" x14ac:dyDescent="0.2">
      <c r="A29" s="18">
        <v>1</v>
      </c>
      <c r="B29" s="18">
        <v>1</v>
      </c>
      <c r="C29" s="18">
        <v>3</v>
      </c>
      <c r="D29" s="20" t="s">
        <v>63</v>
      </c>
      <c r="E29" s="20" t="s">
        <v>69</v>
      </c>
      <c r="F29" s="20" t="s">
        <v>85</v>
      </c>
      <c r="G29" s="19" t="s">
        <v>88</v>
      </c>
      <c r="H29" s="48">
        <v>0</v>
      </c>
    </row>
    <row r="30" spans="1:8" s="11" customFormat="1" ht="12.75" x14ac:dyDescent="0.2">
      <c r="A30" s="106">
        <v>1</v>
      </c>
      <c r="B30" s="106">
        <v>2</v>
      </c>
      <c r="C30" s="106"/>
      <c r="D30" s="108"/>
      <c r="E30" s="109"/>
      <c r="F30" s="109"/>
      <c r="G30" s="104" t="s">
        <v>89</v>
      </c>
      <c r="H30" s="105">
        <v>2296451245</v>
      </c>
    </row>
    <row r="31" spans="1:8" s="11" customFormat="1" ht="12.75" x14ac:dyDescent="0.2">
      <c r="A31" s="106">
        <v>1</v>
      </c>
      <c r="B31" s="106">
        <v>2</v>
      </c>
      <c r="C31" s="106">
        <v>1</v>
      </c>
      <c r="D31" s="108"/>
      <c r="E31" s="109"/>
      <c r="F31" s="109"/>
      <c r="G31" s="104" t="s">
        <v>90</v>
      </c>
      <c r="H31" s="105">
        <v>2295451245</v>
      </c>
    </row>
    <row r="32" spans="1:8" s="11" customFormat="1" ht="12.75" x14ac:dyDescent="0.2">
      <c r="A32" s="60">
        <v>1</v>
      </c>
      <c r="B32" s="60">
        <v>2</v>
      </c>
      <c r="C32" s="60">
        <v>1</v>
      </c>
      <c r="D32" s="61" t="s">
        <v>63</v>
      </c>
      <c r="E32" s="20"/>
      <c r="F32" s="20"/>
      <c r="G32" s="21" t="s">
        <v>91</v>
      </c>
      <c r="H32" s="48">
        <v>2295451245</v>
      </c>
    </row>
    <row r="33" spans="1:8" s="11" customFormat="1" ht="12.75" x14ac:dyDescent="0.2">
      <c r="A33" s="60">
        <v>1</v>
      </c>
      <c r="B33" s="60">
        <v>2</v>
      </c>
      <c r="C33" s="60">
        <v>1</v>
      </c>
      <c r="D33" s="61" t="s">
        <v>66</v>
      </c>
      <c r="E33" s="20"/>
      <c r="F33" s="20"/>
      <c r="G33" s="21" t="s">
        <v>92</v>
      </c>
      <c r="H33" s="47">
        <v>0</v>
      </c>
    </row>
    <row r="34" spans="1:8" s="11" customFormat="1" ht="12.75" x14ac:dyDescent="0.2">
      <c r="A34" s="18">
        <v>1</v>
      </c>
      <c r="B34" s="18">
        <v>2</v>
      </c>
      <c r="C34" s="18">
        <v>4</v>
      </c>
      <c r="D34" s="20"/>
      <c r="E34" s="20"/>
      <c r="F34" s="20"/>
      <c r="G34" s="104" t="s">
        <v>93</v>
      </c>
      <c r="H34" s="105">
        <v>1000000</v>
      </c>
    </row>
    <row r="35" spans="1:8" s="11" customFormat="1" ht="12.75" x14ac:dyDescent="0.2">
      <c r="A35" s="60">
        <v>1</v>
      </c>
      <c r="B35" s="60">
        <v>2</v>
      </c>
      <c r="C35" s="60">
        <v>4</v>
      </c>
      <c r="D35" s="61" t="s">
        <v>63</v>
      </c>
      <c r="E35" s="20"/>
      <c r="F35" s="20"/>
      <c r="G35" s="21" t="s">
        <v>82</v>
      </c>
      <c r="H35" s="47">
        <v>1000000</v>
      </c>
    </row>
    <row r="36" spans="1:8" s="11" customFormat="1" ht="12.75" x14ac:dyDescent="0.2">
      <c r="A36" s="18">
        <v>1</v>
      </c>
      <c r="B36" s="18">
        <v>2</v>
      </c>
      <c r="C36" s="18">
        <v>4</v>
      </c>
      <c r="D36" s="20" t="s">
        <v>63</v>
      </c>
      <c r="E36" s="20" t="s">
        <v>94</v>
      </c>
      <c r="F36" s="20" t="s">
        <v>84</v>
      </c>
      <c r="G36" s="19" t="s">
        <v>323</v>
      </c>
      <c r="H36" s="48">
        <v>1000000</v>
      </c>
    </row>
    <row r="37" spans="1:8" s="11" customFormat="1" ht="12.75" x14ac:dyDescent="0.2">
      <c r="A37" s="106">
        <v>1</v>
      </c>
      <c r="B37" s="106">
        <v>3</v>
      </c>
      <c r="C37" s="106"/>
      <c r="D37" s="109"/>
      <c r="E37" s="109"/>
      <c r="F37" s="109"/>
      <c r="G37" s="104" t="s">
        <v>95</v>
      </c>
      <c r="H37" s="105">
        <v>1599439286</v>
      </c>
    </row>
    <row r="38" spans="1:8" s="11" customFormat="1" ht="12.75" x14ac:dyDescent="0.2">
      <c r="A38" s="106">
        <v>1</v>
      </c>
      <c r="B38" s="106">
        <v>3</v>
      </c>
      <c r="C38" s="106">
        <v>2</v>
      </c>
      <c r="D38" s="109"/>
      <c r="E38" s="109"/>
      <c r="F38" s="109"/>
      <c r="G38" s="104" t="s">
        <v>96</v>
      </c>
      <c r="H38" s="105">
        <v>875506000</v>
      </c>
    </row>
    <row r="39" spans="1:8" s="11" customFormat="1" ht="12.75" x14ac:dyDescent="0.2">
      <c r="A39" s="60">
        <v>1</v>
      </c>
      <c r="B39" s="60">
        <v>3</v>
      </c>
      <c r="C39" s="60">
        <v>2</v>
      </c>
      <c r="D39" s="61" t="s">
        <v>63</v>
      </c>
      <c r="E39" s="20"/>
      <c r="F39" s="20"/>
      <c r="G39" s="21" t="s">
        <v>97</v>
      </c>
      <c r="H39" s="47">
        <v>426242000</v>
      </c>
    </row>
    <row r="40" spans="1:8" s="11" customFormat="1" ht="12.75" x14ac:dyDescent="0.2">
      <c r="A40" s="18">
        <v>1</v>
      </c>
      <c r="B40" s="18">
        <v>3</v>
      </c>
      <c r="C40" s="18">
        <v>2</v>
      </c>
      <c r="D40" s="20" t="s">
        <v>63</v>
      </c>
      <c r="E40" s="20" t="s">
        <v>63</v>
      </c>
      <c r="F40" s="18"/>
      <c r="G40" s="19" t="s">
        <v>98</v>
      </c>
      <c r="H40" s="48">
        <v>310000000</v>
      </c>
    </row>
    <row r="41" spans="1:8" s="11" customFormat="1" ht="12.75" x14ac:dyDescent="0.2">
      <c r="A41" s="18">
        <v>1</v>
      </c>
      <c r="B41" s="18">
        <v>3</v>
      </c>
      <c r="C41" s="18">
        <v>2</v>
      </c>
      <c r="D41" s="20" t="s">
        <v>63</v>
      </c>
      <c r="E41" s="20" t="s">
        <v>65</v>
      </c>
      <c r="F41" s="18"/>
      <c r="G41" s="19" t="s">
        <v>327</v>
      </c>
      <c r="H41" s="48">
        <v>70000000</v>
      </c>
    </row>
    <row r="42" spans="1:8" s="11" customFormat="1" ht="12.75" x14ac:dyDescent="0.2">
      <c r="A42" s="18">
        <v>1</v>
      </c>
      <c r="B42" s="18">
        <v>3</v>
      </c>
      <c r="C42" s="18">
        <v>2</v>
      </c>
      <c r="D42" s="20" t="s">
        <v>63</v>
      </c>
      <c r="E42" s="20" t="s">
        <v>66</v>
      </c>
      <c r="F42" s="18"/>
      <c r="G42" s="19" t="s">
        <v>99</v>
      </c>
      <c r="H42" s="48">
        <v>45500000</v>
      </c>
    </row>
    <row r="43" spans="1:8" s="11" customFormat="1" ht="12.75" x14ac:dyDescent="0.2">
      <c r="A43" s="18">
        <v>1</v>
      </c>
      <c r="B43" s="18">
        <v>3</v>
      </c>
      <c r="C43" s="18">
        <v>2</v>
      </c>
      <c r="D43" s="20" t="s">
        <v>63</v>
      </c>
      <c r="E43" s="20" t="s">
        <v>67</v>
      </c>
      <c r="F43" s="18"/>
      <c r="G43" s="19" t="s">
        <v>100</v>
      </c>
      <c r="H43" s="48">
        <v>450000</v>
      </c>
    </row>
    <row r="44" spans="1:8" s="11" customFormat="1" ht="12.75" x14ac:dyDescent="0.2">
      <c r="A44" s="18">
        <v>1</v>
      </c>
      <c r="B44" s="18">
        <v>3</v>
      </c>
      <c r="C44" s="18">
        <v>2</v>
      </c>
      <c r="D44" s="20" t="s">
        <v>63</v>
      </c>
      <c r="E44" s="20" t="s">
        <v>68</v>
      </c>
      <c r="F44" s="18"/>
      <c r="G44" s="19" t="s">
        <v>328</v>
      </c>
      <c r="H44" s="48">
        <v>12000</v>
      </c>
    </row>
    <row r="45" spans="1:8" s="11" customFormat="1" ht="12.75" x14ac:dyDescent="0.2">
      <c r="A45" s="18">
        <v>1</v>
      </c>
      <c r="B45" s="18">
        <v>3</v>
      </c>
      <c r="C45" s="18">
        <v>2</v>
      </c>
      <c r="D45" s="20" t="s">
        <v>63</v>
      </c>
      <c r="E45" s="20" t="s">
        <v>69</v>
      </c>
      <c r="F45" s="18"/>
      <c r="G45" s="19" t="s">
        <v>415</v>
      </c>
      <c r="H45" s="48">
        <v>160000</v>
      </c>
    </row>
    <row r="46" spans="1:8" s="11" customFormat="1" ht="12.75" x14ac:dyDescent="0.2">
      <c r="A46" s="18">
        <v>1</v>
      </c>
      <c r="B46" s="18">
        <v>3</v>
      </c>
      <c r="C46" s="18">
        <v>2</v>
      </c>
      <c r="D46" s="20" t="s">
        <v>63</v>
      </c>
      <c r="E46" s="20" t="s">
        <v>71</v>
      </c>
      <c r="F46" s="18"/>
      <c r="G46" s="19" t="s">
        <v>416</v>
      </c>
      <c r="H46" s="48">
        <v>120000</v>
      </c>
    </row>
    <row r="47" spans="1:8" s="11" customFormat="1" ht="12.75" x14ac:dyDescent="0.2">
      <c r="A47" s="60">
        <v>1</v>
      </c>
      <c r="B47" s="60">
        <v>3</v>
      </c>
      <c r="C47" s="60">
        <v>2</v>
      </c>
      <c r="D47" s="61" t="s">
        <v>65</v>
      </c>
      <c r="E47" s="20"/>
      <c r="F47" s="20"/>
      <c r="G47" s="21" t="s">
        <v>101</v>
      </c>
      <c r="H47" s="47">
        <v>296650000</v>
      </c>
    </row>
    <row r="48" spans="1:8" s="11" customFormat="1" ht="12.75" x14ac:dyDescent="0.2">
      <c r="A48" s="18">
        <v>1</v>
      </c>
      <c r="B48" s="18">
        <v>3</v>
      </c>
      <c r="C48" s="18">
        <v>2</v>
      </c>
      <c r="D48" s="20" t="s">
        <v>65</v>
      </c>
      <c r="E48" s="20" t="s">
        <v>63</v>
      </c>
      <c r="F48" s="18"/>
      <c r="G48" s="19" t="s">
        <v>102</v>
      </c>
      <c r="H48" s="48">
        <v>225000000</v>
      </c>
    </row>
    <row r="49" spans="1:8" s="11" customFormat="1" ht="12.75" x14ac:dyDescent="0.2">
      <c r="A49" s="18">
        <v>1</v>
      </c>
      <c r="B49" s="18">
        <v>3</v>
      </c>
      <c r="C49" s="18">
        <v>2</v>
      </c>
      <c r="D49" s="20" t="s">
        <v>65</v>
      </c>
      <c r="E49" s="20" t="s">
        <v>65</v>
      </c>
      <c r="F49" s="18"/>
      <c r="G49" s="19" t="s">
        <v>329</v>
      </c>
      <c r="H49" s="48">
        <v>61000000</v>
      </c>
    </row>
    <row r="50" spans="1:8" s="11" customFormat="1" ht="12.75" x14ac:dyDescent="0.2">
      <c r="A50" s="18">
        <v>1</v>
      </c>
      <c r="B50" s="18">
        <v>3</v>
      </c>
      <c r="C50" s="18">
        <v>2</v>
      </c>
      <c r="D50" s="20" t="s">
        <v>65</v>
      </c>
      <c r="E50" s="20" t="s">
        <v>66</v>
      </c>
      <c r="F50" s="18"/>
      <c r="G50" s="19" t="s">
        <v>105</v>
      </c>
      <c r="H50" s="48">
        <v>8500000</v>
      </c>
    </row>
    <row r="51" spans="1:8" s="11" customFormat="1" ht="12.75" x14ac:dyDescent="0.2">
      <c r="A51" s="18">
        <v>1</v>
      </c>
      <c r="B51" s="18">
        <v>3</v>
      </c>
      <c r="C51" s="18">
        <v>2</v>
      </c>
      <c r="D51" s="20" t="s">
        <v>65</v>
      </c>
      <c r="E51" s="20" t="s">
        <v>67</v>
      </c>
      <c r="F51" s="18"/>
      <c r="G51" s="19" t="s">
        <v>330</v>
      </c>
      <c r="H51" s="48">
        <v>2150000</v>
      </c>
    </row>
    <row r="52" spans="1:8" s="11" customFormat="1" ht="12.75" x14ac:dyDescent="0.2">
      <c r="A52" s="60">
        <v>1</v>
      </c>
      <c r="B52" s="60">
        <v>3</v>
      </c>
      <c r="C52" s="60">
        <v>2</v>
      </c>
      <c r="D52" s="61" t="s">
        <v>66</v>
      </c>
      <c r="E52" s="20"/>
      <c r="F52" s="18"/>
      <c r="G52" s="21" t="s">
        <v>103</v>
      </c>
      <c r="H52" s="47">
        <v>9072000</v>
      </c>
    </row>
    <row r="53" spans="1:8" s="11" customFormat="1" ht="12.75" x14ac:dyDescent="0.2">
      <c r="A53" s="18">
        <v>1</v>
      </c>
      <c r="B53" s="18">
        <v>3</v>
      </c>
      <c r="C53" s="18">
        <v>2</v>
      </c>
      <c r="D53" s="20" t="s">
        <v>66</v>
      </c>
      <c r="E53" s="20" t="s">
        <v>63</v>
      </c>
      <c r="F53" s="18"/>
      <c r="G53" s="19" t="s">
        <v>104</v>
      </c>
      <c r="H53" s="48">
        <v>9000000</v>
      </c>
    </row>
    <row r="54" spans="1:8" s="11" customFormat="1" ht="12.75" x14ac:dyDescent="0.2">
      <c r="A54" s="18">
        <v>1</v>
      </c>
      <c r="B54" s="18">
        <v>3</v>
      </c>
      <c r="C54" s="18">
        <v>2</v>
      </c>
      <c r="D54" s="20" t="s">
        <v>66</v>
      </c>
      <c r="E54" s="20" t="s">
        <v>65</v>
      </c>
      <c r="F54" s="18"/>
      <c r="G54" s="19" t="s">
        <v>331</v>
      </c>
      <c r="H54" s="48">
        <v>72000</v>
      </c>
    </row>
    <row r="55" spans="1:8" s="11" customFormat="1" ht="12.75" x14ac:dyDescent="0.2">
      <c r="A55" s="60">
        <v>1</v>
      </c>
      <c r="B55" s="60">
        <v>3</v>
      </c>
      <c r="C55" s="60">
        <v>2</v>
      </c>
      <c r="D55" s="61" t="s">
        <v>67</v>
      </c>
      <c r="E55" s="20"/>
      <c r="F55" s="18"/>
      <c r="G55" s="21" t="s">
        <v>106</v>
      </c>
      <c r="H55" s="47">
        <v>80280000</v>
      </c>
    </row>
    <row r="56" spans="1:8" s="11" customFormat="1" ht="12.75" x14ac:dyDescent="0.2">
      <c r="A56" s="60">
        <v>1</v>
      </c>
      <c r="B56" s="60">
        <v>3</v>
      </c>
      <c r="C56" s="60">
        <v>2</v>
      </c>
      <c r="D56" s="61" t="s">
        <v>68</v>
      </c>
      <c r="E56" s="20"/>
      <c r="F56" s="18"/>
      <c r="G56" s="21" t="s">
        <v>107</v>
      </c>
      <c r="H56" s="47">
        <v>20950000</v>
      </c>
    </row>
    <row r="57" spans="1:8" s="11" customFormat="1" ht="12.75" x14ac:dyDescent="0.2">
      <c r="A57" s="60">
        <v>1</v>
      </c>
      <c r="B57" s="60">
        <v>3</v>
      </c>
      <c r="C57" s="60">
        <v>2</v>
      </c>
      <c r="D57" s="61" t="s">
        <v>79</v>
      </c>
      <c r="E57" s="20"/>
      <c r="F57" s="18"/>
      <c r="G57" s="21" t="s">
        <v>283</v>
      </c>
      <c r="H57" s="47">
        <v>3320000</v>
      </c>
    </row>
    <row r="58" spans="1:8" s="11" customFormat="1" ht="12.75" x14ac:dyDescent="0.2">
      <c r="A58" s="60">
        <v>1</v>
      </c>
      <c r="B58" s="60">
        <v>3</v>
      </c>
      <c r="C58" s="60">
        <v>2</v>
      </c>
      <c r="D58" s="61" t="s">
        <v>80</v>
      </c>
      <c r="E58" s="20"/>
      <c r="F58" s="18"/>
      <c r="G58" s="21" t="s">
        <v>357</v>
      </c>
      <c r="H58" s="47">
        <v>0</v>
      </c>
    </row>
    <row r="59" spans="1:8" s="11" customFormat="1" ht="12.75" x14ac:dyDescent="0.2">
      <c r="A59" s="60">
        <v>1</v>
      </c>
      <c r="B59" s="60">
        <v>3</v>
      </c>
      <c r="C59" s="60">
        <v>2</v>
      </c>
      <c r="D59" s="61" t="s">
        <v>80</v>
      </c>
      <c r="E59" s="20" t="s">
        <v>65</v>
      </c>
      <c r="F59" s="18"/>
      <c r="G59" s="19" t="s">
        <v>358</v>
      </c>
      <c r="H59" s="48">
        <v>0</v>
      </c>
    </row>
    <row r="60" spans="1:8" s="11" customFormat="1" ht="12.75" x14ac:dyDescent="0.2">
      <c r="A60" s="60">
        <v>1</v>
      </c>
      <c r="B60" s="60">
        <v>3</v>
      </c>
      <c r="C60" s="60">
        <v>2</v>
      </c>
      <c r="D60" s="61" t="s">
        <v>108</v>
      </c>
      <c r="E60" s="20"/>
      <c r="F60" s="18"/>
      <c r="G60" s="21" t="s">
        <v>109</v>
      </c>
      <c r="H60" s="47">
        <v>2150000</v>
      </c>
    </row>
    <row r="61" spans="1:8" s="11" customFormat="1" ht="12.75" x14ac:dyDescent="0.2">
      <c r="A61" s="18">
        <v>1</v>
      </c>
      <c r="B61" s="18">
        <v>3</v>
      </c>
      <c r="C61" s="18">
        <v>2</v>
      </c>
      <c r="D61" s="20" t="s">
        <v>108</v>
      </c>
      <c r="E61" s="20" t="s">
        <v>63</v>
      </c>
      <c r="F61" s="18"/>
      <c r="G61" s="19" t="s">
        <v>111</v>
      </c>
      <c r="H61" s="48">
        <v>2150000</v>
      </c>
    </row>
    <row r="62" spans="1:8" s="11" customFormat="1" ht="12.75" x14ac:dyDescent="0.2">
      <c r="A62" s="60">
        <v>1</v>
      </c>
      <c r="B62" s="60">
        <v>3</v>
      </c>
      <c r="C62" s="60">
        <v>2</v>
      </c>
      <c r="D62" s="61" t="s">
        <v>112</v>
      </c>
      <c r="E62" s="20"/>
      <c r="F62" s="18"/>
      <c r="G62" s="21" t="s">
        <v>113</v>
      </c>
      <c r="H62" s="47">
        <v>0</v>
      </c>
    </row>
    <row r="63" spans="1:8" s="11" customFormat="1" ht="12.75" x14ac:dyDescent="0.2">
      <c r="A63" s="60">
        <v>1</v>
      </c>
      <c r="B63" s="60">
        <v>3</v>
      </c>
      <c r="C63" s="60">
        <v>2</v>
      </c>
      <c r="D63" s="61" t="s">
        <v>114</v>
      </c>
      <c r="E63" s="20"/>
      <c r="F63" s="18"/>
      <c r="G63" s="21" t="s">
        <v>115</v>
      </c>
      <c r="H63" s="47">
        <v>0</v>
      </c>
    </row>
    <row r="64" spans="1:8" s="11" customFormat="1" ht="12.75" x14ac:dyDescent="0.2">
      <c r="A64" s="60">
        <v>1</v>
      </c>
      <c r="B64" s="60">
        <v>3</v>
      </c>
      <c r="C64" s="60">
        <v>2</v>
      </c>
      <c r="D64" s="61" t="s">
        <v>116</v>
      </c>
      <c r="E64" s="20"/>
      <c r="F64" s="18"/>
      <c r="G64" s="21" t="s">
        <v>117</v>
      </c>
      <c r="H64" s="47">
        <v>25860000</v>
      </c>
    </row>
    <row r="65" spans="1:8" s="11" customFormat="1" ht="12.75" x14ac:dyDescent="0.2">
      <c r="A65" s="60">
        <v>1</v>
      </c>
      <c r="B65" s="60">
        <v>3</v>
      </c>
      <c r="C65" s="60">
        <v>2</v>
      </c>
      <c r="D65" s="61" t="s">
        <v>203</v>
      </c>
      <c r="E65" s="20"/>
      <c r="F65" s="18"/>
      <c r="G65" s="21" t="s">
        <v>281</v>
      </c>
      <c r="H65" s="47">
        <v>960000</v>
      </c>
    </row>
    <row r="66" spans="1:8" s="11" customFormat="1" ht="12.75" x14ac:dyDescent="0.2">
      <c r="A66" s="60">
        <v>1</v>
      </c>
      <c r="B66" s="60">
        <v>3</v>
      </c>
      <c r="C66" s="60">
        <v>2</v>
      </c>
      <c r="D66" s="61" t="s">
        <v>245</v>
      </c>
      <c r="E66" s="60"/>
      <c r="F66" s="60"/>
      <c r="G66" s="21" t="s">
        <v>359</v>
      </c>
      <c r="H66" s="47">
        <v>0</v>
      </c>
    </row>
    <row r="67" spans="1:8" s="11" customFormat="1" ht="12.75" x14ac:dyDescent="0.2">
      <c r="A67" s="18">
        <v>1</v>
      </c>
      <c r="B67" s="18">
        <v>3</v>
      </c>
      <c r="C67" s="18">
        <v>2</v>
      </c>
      <c r="D67" s="20" t="s">
        <v>245</v>
      </c>
      <c r="E67" s="20" t="s">
        <v>63</v>
      </c>
      <c r="F67" s="18"/>
      <c r="G67" s="19" t="s">
        <v>360</v>
      </c>
      <c r="H67" s="48">
        <v>0</v>
      </c>
    </row>
    <row r="68" spans="1:8" s="11" customFormat="1" ht="12.75" x14ac:dyDescent="0.2">
      <c r="A68" s="18">
        <v>1</v>
      </c>
      <c r="B68" s="18">
        <v>3</v>
      </c>
      <c r="C68" s="18">
        <v>2</v>
      </c>
      <c r="D68" s="20" t="s">
        <v>245</v>
      </c>
      <c r="E68" s="20" t="s">
        <v>65</v>
      </c>
      <c r="F68" s="18"/>
      <c r="G68" s="19" t="s">
        <v>414</v>
      </c>
      <c r="H68" s="48">
        <v>0</v>
      </c>
    </row>
    <row r="69" spans="1:8" s="11" customFormat="1" ht="12.75" x14ac:dyDescent="0.2">
      <c r="A69" s="60">
        <v>1</v>
      </c>
      <c r="B69" s="60">
        <v>3</v>
      </c>
      <c r="C69" s="60">
        <v>2</v>
      </c>
      <c r="D69" s="61" t="s">
        <v>151</v>
      </c>
      <c r="E69" s="20"/>
      <c r="F69" s="18"/>
      <c r="G69" s="21" t="s">
        <v>305</v>
      </c>
      <c r="H69" s="57">
        <v>10022000</v>
      </c>
    </row>
    <row r="70" spans="1:8" s="11" customFormat="1" ht="12.75" x14ac:dyDescent="0.2">
      <c r="A70" s="18">
        <v>1</v>
      </c>
      <c r="B70" s="18">
        <v>3</v>
      </c>
      <c r="C70" s="18">
        <v>2</v>
      </c>
      <c r="D70" s="20" t="s">
        <v>151</v>
      </c>
      <c r="E70" s="20" t="s">
        <v>63</v>
      </c>
      <c r="F70" s="18"/>
      <c r="G70" s="19" t="s">
        <v>306</v>
      </c>
      <c r="H70" s="160">
        <v>7810000</v>
      </c>
    </row>
    <row r="71" spans="1:8" s="11" customFormat="1" ht="12.75" x14ac:dyDescent="0.2">
      <c r="A71" s="18">
        <v>1</v>
      </c>
      <c r="B71" s="18">
        <v>3</v>
      </c>
      <c r="C71" s="18">
        <v>2</v>
      </c>
      <c r="D71" s="20" t="s">
        <v>151</v>
      </c>
      <c r="E71" s="20" t="s">
        <v>65</v>
      </c>
      <c r="F71" s="18"/>
      <c r="G71" s="19" t="s">
        <v>307</v>
      </c>
      <c r="H71" s="160">
        <v>2212000</v>
      </c>
    </row>
    <row r="72" spans="1:8" s="11" customFormat="1" ht="12.75" x14ac:dyDescent="0.2">
      <c r="A72" s="106">
        <v>1</v>
      </c>
      <c r="B72" s="106">
        <v>3</v>
      </c>
      <c r="C72" s="106">
        <v>3</v>
      </c>
      <c r="D72" s="109"/>
      <c r="E72" s="109"/>
      <c r="F72" s="109"/>
      <c r="G72" s="102" t="s">
        <v>118</v>
      </c>
      <c r="H72" s="103">
        <v>723933286</v>
      </c>
    </row>
    <row r="73" spans="1:8" s="11" customFormat="1" ht="12.75" x14ac:dyDescent="0.2">
      <c r="A73" s="60">
        <v>1</v>
      </c>
      <c r="B73" s="60">
        <v>3</v>
      </c>
      <c r="C73" s="60">
        <v>3</v>
      </c>
      <c r="D73" s="61" t="s">
        <v>63</v>
      </c>
      <c r="E73" s="20"/>
      <c r="F73" s="20"/>
      <c r="G73" s="21" t="s">
        <v>119</v>
      </c>
      <c r="H73" s="47">
        <v>9680000</v>
      </c>
    </row>
    <row r="74" spans="1:8" s="11" customFormat="1" ht="12.75" x14ac:dyDescent="0.2">
      <c r="A74" s="18">
        <v>1</v>
      </c>
      <c r="B74" s="18">
        <v>3</v>
      </c>
      <c r="C74" s="18">
        <v>3</v>
      </c>
      <c r="D74" s="20" t="s">
        <v>63</v>
      </c>
      <c r="E74" s="20" t="s">
        <v>63</v>
      </c>
      <c r="F74" s="18"/>
      <c r="G74" s="19" t="s">
        <v>120</v>
      </c>
      <c r="H74" s="48">
        <v>5300000</v>
      </c>
    </row>
    <row r="75" spans="1:8" s="11" customFormat="1" ht="12.75" x14ac:dyDescent="0.2">
      <c r="A75" s="18">
        <v>1</v>
      </c>
      <c r="B75" s="18">
        <v>3</v>
      </c>
      <c r="C75" s="18">
        <v>3</v>
      </c>
      <c r="D75" s="20" t="s">
        <v>63</v>
      </c>
      <c r="E75" s="20" t="s">
        <v>65</v>
      </c>
      <c r="F75" s="18"/>
      <c r="G75" s="19" t="s">
        <v>121</v>
      </c>
      <c r="H75" s="48">
        <v>4380000</v>
      </c>
    </row>
    <row r="76" spans="1:8" s="11" customFormat="1" ht="12.75" x14ac:dyDescent="0.2">
      <c r="A76" s="18">
        <v>1</v>
      </c>
      <c r="B76" s="18">
        <v>3</v>
      </c>
      <c r="C76" s="18">
        <v>3</v>
      </c>
      <c r="D76" s="20" t="s">
        <v>63</v>
      </c>
      <c r="E76" s="20" t="s">
        <v>66</v>
      </c>
      <c r="F76" s="18"/>
      <c r="G76" s="19" t="s">
        <v>122</v>
      </c>
      <c r="H76" s="48">
        <v>0</v>
      </c>
    </row>
    <row r="77" spans="1:8" s="11" customFormat="1" ht="12.75" x14ac:dyDescent="0.2">
      <c r="A77" s="60">
        <v>1</v>
      </c>
      <c r="B77" s="60">
        <v>3</v>
      </c>
      <c r="C77" s="60">
        <v>3</v>
      </c>
      <c r="D77" s="61" t="s">
        <v>65</v>
      </c>
      <c r="E77" s="20"/>
      <c r="F77" s="20"/>
      <c r="G77" s="21" t="s">
        <v>123</v>
      </c>
      <c r="H77" s="47">
        <v>41542374</v>
      </c>
    </row>
    <row r="78" spans="1:8" s="11" customFormat="1" ht="12.75" x14ac:dyDescent="0.2">
      <c r="A78" s="18">
        <v>1</v>
      </c>
      <c r="B78" s="18">
        <v>3</v>
      </c>
      <c r="C78" s="18">
        <v>3</v>
      </c>
      <c r="D78" s="20" t="s">
        <v>65</v>
      </c>
      <c r="E78" s="20" t="s">
        <v>63</v>
      </c>
      <c r="F78" s="18"/>
      <c r="G78" s="19" t="s">
        <v>124</v>
      </c>
      <c r="H78" s="48">
        <v>15900000</v>
      </c>
    </row>
    <row r="79" spans="1:8" s="11" customFormat="1" ht="12.75" x14ac:dyDescent="0.2">
      <c r="A79" s="18">
        <v>1</v>
      </c>
      <c r="B79" s="18">
        <v>3</v>
      </c>
      <c r="C79" s="18">
        <v>3</v>
      </c>
      <c r="D79" s="20" t="s">
        <v>65</v>
      </c>
      <c r="E79" s="20" t="s">
        <v>65</v>
      </c>
      <c r="F79" s="18"/>
      <c r="G79" s="19" t="s">
        <v>125</v>
      </c>
      <c r="H79" s="48">
        <v>25600000</v>
      </c>
    </row>
    <row r="80" spans="1:8" s="11" customFormat="1" ht="12.75" x14ac:dyDescent="0.2">
      <c r="A80" s="18">
        <v>1</v>
      </c>
      <c r="B80" s="18">
        <v>3</v>
      </c>
      <c r="C80" s="18">
        <v>3</v>
      </c>
      <c r="D80" s="20" t="s">
        <v>65</v>
      </c>
      <c r="E80" s="20" t="s">
        <v>67</v>
      </c>
      <c r="F80" s="18"/>
      <c r="G80" s="19" t="s">
        <v>417</v>
      </c>
      <c r="H80" s="48">
        <v>42374</v>
      </c>
    </row>
    <row r="81" spans="1:8" s="11" customFormat="1" ht="12.75" x14ac:dyDescent="0.2">
      <c r="A81" s="60">
        <v>1</v>
      </c>
      <c r="B81" s="60">
        <v>3</v>
      </c>
      <c r="C81" s="60">
        <v>3</v>
      </c>
      <c r="D81" s="61" t="s">
        <v>65</v>
      </c>
      <c r="E81" s="61" t="s">
        <v>68</v>
      </c>
      <c r="F81" s="18"/>
      <c r="G81" s="21" t="s">
        <v>285</v>
      </c>
      <c r="H81" s="47">
        <v>312</v>
      </c>
    </row>
    <row r="82" spans="1:8" s="11" customFormat="1" ht="12.75" x14ac:dyDescent="0.2">
      <c r="A82" s="60">
        <v>1</v>
      </c>
      <c r="B82" s="60">
        <v>3</v>
      </c>
      <c r="C82" s="60">
        <v>3</v>
      </c>
      <c r="D82" s="61" t="s">
        <v>67</v>
      </c>
      <c r="E82" s="20"/>
      <c r="F82" s="18"/>
      <c r="G82" s="21" t="s">
        <v>126</v>
      </c>
      <c r="H82" s="47">
        <v>1100000</v>
      </c>
    </row>
    <row r="83" spans="1:8" s="11" customFormat="1" ht="12.75" x14ac:dyDescent="0.2">
      <c r="A83" s="60">
        <v>1</v>
      </c>
      <c r="B83" s="60">
        <v>3</v>
      </c>
      <c r="C83" s="60">
        <v>3</v>
      </c>
      <c r="D83" s="61" t="s">
        <v>70</v>
      </c>
      <c r="E83" s="20"/>
      <c r="F83" s="18"/>
      <c r="G83" s="21" t="s">
        <v>127</v>
      </c>
      <c r="H83" s="47">
        <v>65000</v>
      </c>
    </row>
    <row r="84" spans="1:8" s="11" customFormat="1" ht="12.75" x14ac:dyDescent="0.2">
      <c r="A84" s="18">
        <v>1</v>
      </c>
      <c r="B84" s="18">
        <v>3</v>
      </c>
      <c r="C84" s="18">
        <v>3</v>
      </c>
      <c r="D84" s="20" t="s">
        <v>70</v>
      </c>
      <c r="E84" s="20" t="s">
        <v>65</v>
      </c>
      <c r="F84" s="18"/>
      <c r="G84" s="19" t="s">
        <v>128</v>
      </c>
      <c r="H84" s="48">
        <v>20351</v>
      </c>
    </row>
    <row r="85" spans="1:8" s="11" customFormat="1" ht="12.75" x14ac:dyDescent="0.2">
      <c r="A85" s="18">
        <v>1</v>
      </c>
      <c r="B85" s="18">
        <v>3</v>
      </c>
      <c r="C85" s="18">
        <v>3</v>
      </c>
      <c r="D85" s="20" t="s">
        <v>70</v>
      </c>
      <c r="E85" s="20" t="s">
        <v>66</v>
      </c>
      <c r="F85" s="18"/>
      <c r="G85" s="19" t="s">
        <v>129</v>
      </c>
      <c r="H85" s="48">
        <v>0</v>
      </c>
    </row>
    <row r="86" spans="1:8" s="11" customFormat="1" ht="12.75" x14ac:dyDescent="0.2">
      <c r="A86" s="18">
        <v>1</v>
      </c>
      <c r="B86" s="18">
        <v>3</v>
      </c>
      <c r="C86" s="18">
        <v>3</v>
      </c>
      <c r="D86" s="20" t="s">
        <v>70</v>
      </c>
      <c r="E86" s="20" t="s">
        <v>68</v>
      </c>
      <c r="F86" s="18"/>
      <c r="G86" s="19" t="s">
        <v>130</v>
      </c>
      <c r="H86" s="48">
        <v>44649</v>
      </c>
    </row>
    <row r="87" spans="1:8" s="11" customFormat="1" ht="12.75" x14ac:dyDescent="0.2">
      <c r="A87" s="60">
        <v>1</v>
      </c>
      <c r="B87" s="60">
        <v>3</v>
      </c>
      <c r="C87" s="60">
        <v>3</v>
      </c>
      <c r="D87" s="61" t="s">
        <v>71</v>
      </c>
      <c r="E87" s="20"/>
      <c r="F87" s="18"/>
      <c r="G87" s="21" t="s">
        <v>131</v>
      </c>
      <c r="H87" s="47">
        <v>27890000</v>
      </c>
    </row>
    <row r="88" spans="1:8" s="11" customFormat="1" ht="12.75" x14ac:dyDescent="0.2">
      <c r="A88" s="18">
        <v>1</v>
      </c>
      <c r="B88" s="18">
        <v>3</v>
      </c>
      <c r="C88" s="18">
        <v>3</v>
      </c>
      <c r="D88" s="20" t="s">
        <v>71</v>
      </c>
      <c r="E88" s="20" t="s">
        <v>63</v>
      </c>
      <c r="F88" s="18"/>
      <c r="G88" s="19" t="s">
        <v>132</v>
      </c>
      <c r="H88" s="48">
        <v>10300000</v>
      </c>
    </row>
    <row r="89" spans="1:8" s="11" customFormat="1" ht="12.75" x14ac:dyDescent="0.2">
      <c r="A89" s="18">
        <v>1</v>
      </c>
      <c r="B89" s="18">
        <v>3</v>
      </c>
      <c r="C89" s="18">
        <v>3</v>
      </c>
      <c r="D89" s="20" t="s">
        <v>71</v>
      </c>
      <c r="E89" s="20" t="s">
        <v>65</v>
      </c>
      <c r="F89" s="18"/>
      <c r="G89" s="19" t="s">
        <v>133</v>
      </c>
      <c r="H89" s="48">
        <v>16800000</v>
      </c>
    </row>
    <row r="90" spans="1:8" s="11" customFormat="1" ht="12.75" x14ac:dyDescent="0.2">
      <c r="A90" s="18">
        <v>1</v>
      </c>
      <c r="B90" s="18">
        <v>3</v>
      </c>
      <c r="C90" s="18">
        <v>3</v>
      </c>
      <c r="D90" s="20" t="s">
        <v>71</v>
      </c>
      <c r="E90" s="20" t="s">
        <v>66</v>
      </c>
      <c r="F90" s="18"/>
      <c r="G90" s="19" t="s">
        <v>418</v>
      </c>
      <c r="H90" s="48">
        <v>790000</v>
      </c>
    </row>
    <row r="91" spans="1:8" s="11" customFormat="1" ht="12.75" x14ac:dyDescent="0.2">
      <c r="A91" s="18">
        <v>1</v>
      </c>
      <c r="B91" s="18">
        <v>3</v>
      </c>
      <c r="C91" s="18">
        <v>3</v>
      </c>
      <c r="D91" s="20" t="s">
        <v>71</v>
      </c>
      <c r="E91" s="20" t="s">
        <v>68</v>
      </c>
      <c r="F91" s="18"/>
      <c r="G91" s="19" t="s">
        <v>135</v>
      </c>
      <c r="H91" s="48">
        <v>0</v>
      </c>
    </row>
    <row r="92" spans="1:8" s="11" customFormat="1" ht="12.75" x14ac:dyDescent="0.2">
      <c r="A92" s="18">
        <v>1</v>
      </c>
      <c r="B92" s="18">
        <v>3</v>
      </c>
      <c r="C92" s="18">
        <v>3</v>
      </c>
      <c r="D92" s="20" t="s">
        <v>71</v>
      </c>
      <c r="E92" s="20" t="s">
        <v>69</v>
      </c>
      <c r="F92" s="18"/>
      <c r="G92" s="19" t="s">
        <v>134</v>
      </c>
      <c r="H92" s="48">
        <v>0</v>
      </c>
    </row>
    <row r="93" spans="1:8" s="11" customFormat="1" ht="12.75" x14ac:dyDescent="0.2">
      <c r="A93" s="60">
        <v>1</v>
      </c>
      <c r="B93" s="60">
        <v>3</v>
      </c>
      <c r="C93" s="60">
        <v>3</v>
      </c>
      <c r="D93" s="61" t="s">
        <v>79</v>
      </c>
      <c r="E93" s="20"/>
      <c r="F93" s="18"/>
      <c r="G93" s="21" t="s">
        <v>136</v>
      </c>
      <c r="H93" s="47">
        <v>9018000</v>
      </c>
    </row>
    <row r="94" spans="1:8" s="11" customFormat="1" ht="12.75" x14ac:dyDescent="0.2">
      <c r="A94" s="18">
        <v>1</v>
      </c>
      <c r="B94" s="18">
        <v>3</v>
      </c>
      <c r="C94" s="18">
        <v>3</v>
      </c>
      <c r="D94" s="20" t="s">
        <v>79</v>
      </c>
      <c r="E94" s="20" t="s">
        <v>63</v>
      </c>
      <c r="F94" s="18"/>
      <c r="G94" s="19" t="s">
        <v>136</v>
      </c>
      <c r="H94" s="54">
        <v>9000000</v>
      </c>
    </row>
    <row r="95" spans="1:8" s="11" customFormat="1" ht="12.75" x14ac:dyDescent="0.2">
      <c r="A95" s="18">
        <v>1</v>
      </c>
      <c r="B95" s="18">
        <v>3</v>
      </c>
      <c r="C95" s="18">
        <v>3</v>
      </c>
      <c r="D95" s="20" t="s">
        <v>79</v>
      </c>
      <c r="E95" s="20" t="s">
        <v>65</v>
      </c>
      <c r="F95" s="18"/>
      <c r="G95" s="19" t="s">
        <v>282</v>
      </c>
      <c r="H95" s="54">
        <v>18000</v>
      </c>
    </row>
    <row r="96" spans="1:8" s="11" customFormat="1" ht="12.75" x14ac:dyDescent="0.2">
      <c r="A96" s="60">
        <v>1</v>
      </c>
      <c r="B96" s="60">
        <v>3</v>
      </c>
      <c r="C96" s="60">
        <v>3</v>
      </c>
      <c r="D96" s="61" t="s">
        <v>80</v>
      </c>
      <c r="E96" s="20"/>
      <c r="F96" s="18"/>
      <c r="G96" s="21" t="s">
        <v>137</v>
      </c>
      <c r="H96" s="47">
        <v>122000000</v>
      </c>
    </row>
    <row r="97" spans="1:8" s="11" customFormat="1" ht="12.75" x14ac:dyDescent="0.2">
      <c r="A97" s="18">
        <v>1</v>
      </c>
      <c r="B97" s="18">
        <v>3</v>
      </c>
      <c r="C97" s="18">
        <v>3</v>
      </c>
      <c r="D97" s="20" t="s">
        <v>80</v>
      </c>
      <c r="E97" s="20" t="s">
        <v>65</v>
      </c>
      <c r="F97" s="18"/>
      <c r="G97" s="19" t="s">
        <v>138</v>
      </c>
      <c r="H97" s="54">
        <v>0</v>
      </c>
    </row>
    <row r="98" spans="1:8" s="11" customFormat="1" ht="12.75" x14ac:dyDescent="0.2">
      <c r="A98" s="18">
        <v>1</v>
      </c>
      <c r="B98" s="18">
        <v>3</v>
      </c>
      <c r="C98" s="18">
        <v>3</v>
      </c>
      <c r="D98" s="20" t="s">
        <v>80</v>
      </c>
      <c r="E98" s="20" t="s">
        <v>70</v>
      </c>
      <c r="F98" s="18"/>
      <c r="G98" s="19" t="s">
        <v>324</v>
      </c>
      <c r="H98" s="54">
        <v>122000000</v>
      </c>
    </row>
    <row r="99" spans="1:8" s="11" customFormat="1" ht="12.75" x14ac:dyDescent="0.2">
      <c r="A99" s="60">
        <v>1</v>
      </c>
      <c r="B99" s="60">
        <v>3</v>
      </c>
      <c r="C99" s="60">
        <v>3</v>
      </c>
      <c r="D99" s="61" t="s">
        <v>108</v>
      </c>
      <c r="E99" s="20"/>
      <c r="F99" s="18"/>
      <c r="G99" s="21" t="s">
        <v>139</v>
      </c>
      <c r="H99" s="57">
        <v>0</v>
      </c>
    </row>
    <row r="100" spans="1:8" s="11" customFormat="1" ht="12.75" x14ac:dyDescent="0.2">
      <c r="A100" s="18">
        <v>1</v>
      </c>
      <c r="B100" s="18">
        <v>3</v>
      </c>
      <c r="C100" s="18">
        <v>3</v>
      </c>
      <c r="D100" s="20" t="s">
        <v>108</v>
      </c>
      <c r="E100" s="20" t="s">
        <v>63</v>
      </c>
      <c r="F100" s="18"/>
      <c r="G100" s="19" t="s">
        <v>140</v>
      </c>
      <c r="H100" s="54">
        <v>0</v>
      </c>
    </row>
    <row r="101" spans="1:8" s="11" customFormat="1" ht="12.75" x14ac:dyDescent="0.2">
      <c r="A101" s="60">
        <v>1</v>
      </c>
      <c r="B101" s="60">
        <v>3</v>
      </c>
      <c r="C101" s="60">
        <v>3</v>
      </c>
      <c r="D101" s="61" t="s">
        <v>110</v>
      </c>
      <c r="E101" s="20"/>
      <c r="F101" s="18"/>
      <c r="G101" s="21" t="s">
        <v>141</v>
      </c>
      <c r="H101" s="47">
        <v>512637600</v>
      </c>
    </row>
    <row r="102" spans="1:8" s="11" customFormat="1" ht="12.75" x14ac:dyDescent="0.2">
      <c r="A102" s="18">
        <v>1</v>
      </c>
      <c r="B102" s="18">
        <v>3</v>
      </c>
      <c r="C102" s="18">
        <v>3</v>
      </c>
      <c r="D102" s="20" t="s">
        <v>110</v>
      </c>
      <c r="E102" s="20" t="s">
        <v>63</v>
      </c>
      <c r="F102" s="18"/>
      <c r="G102" s="19" t="s">
        <v>142</v>
      </c>
      <c r="H102" s="54">
        <v>500000000</v>
      </c>
    </row>
    <row r="103" spans="1:8" s="11" customFormat="1" ht="12.75" x14ac:dyDescent="0.2">
      <c r="A103" s="18">
        <v>1</v>
      </c>
      <c r="B103" s="18">
        <v>3</v>
      </c>
      <c r="C103" s="18">
        <v>3</v>
      </c>
      <c r="D103" s="20" t="s">
        <v>110</v>
      </c>
      <c r="E103" s="20" t="s">
        <v>67</v>
      </c>
      <c r="F103" s="18"/>
      <c r="G103" s="19" t="s">
        <v>286</v>
      </c>
      <c r="H103" s="54">
        <v>0</v>
      </c>
    </row>
    <row r="104" spans="1:8" s="11" customFormat="1" ht="12.75" x14ac:dyDescent="0.2">
      <c r="A104" s="18">
        <v>1</v>
      </c>
      <c r="B104" s="18">
        <v>3</v>
      </c>
      <c r="C104" s="18">
        <v>3</v>
      </c>
      <c r="D104" s="20" t="s">
        <v>110</v>
      </c>
      <c r="E104" s="20" t="s">
        <v>68</v>
      </c>
      <c r="F104" s="18"/>
      <c r="G104" s="19" t="s">
        <v>143</v>
      </c>
      <c r="H104" s="54">
        <v>800000</v>
      </c>
    </row>
    <row r="105" spans="1:8" s="11" customFormat="1" ht="12.75" x14ac:dyDescent="0.2">
      <c r="A105" s="18">
        <v>1</v>
      </c>
      <c r="B105" s="18">
        <v>3</v>
      </c>
      <c r="C105" s="18">
        <v>3</v>
      </c>
      <c r="D105" s="20" t="s">
        <v>110</v>
      </c>
      <c r="E105" s="20" t="s">
        <v>69</v>
      </c>
      <c r="F105" s="18"/>
      <c r="G105" s="19" t="s">
        <v>451</v>
      </c>
      <c r="H105" s="54">
        <v>1000000</v>
      </c>
    </row>
    <row r="106" spans="1:8" s="11" customFormat="1" ht="12.75" x14ac:dyDescent="0.2">
      <c r="A106" s="18">
        <v>1</v>
      </c>
      <c r="B106" s="18">
        <v>3</v>
      </c>
      <c r="C106" s="18">
        <v>3</v>
      </c>
      <c r="D106" s="20" t="s">
        <v>110</v>
      </c>
      <c r="E106" s="20" t="s">
        <v>71</v>
      </c>
      <c r="F106" s="18"/>
      <c r="G106" s="19" t="s">
        <v>419</v>
      </c>
      <c r="H106" s="54">
        <v>300000</v>
      </c>
    </row>
    <row r="107" spans="1:8" s="11" customFormat="1" ht="12.75" x14ac:dyDescent="0.2">
      <c r="A107" s="18">
        <v>1</v>
      </c>
      <c r="B107" s="18">
        <v>3</v>
      </c>
      <c r="C107" s="18">
        <v>3</v>
      </c>
      <c r="D107" s="20" t="s">
        <v>110</v>
      </c>
      <c r="E107" s="20" t="s">
        <v>110</v>
      </c>
      <c r="F107" s="18"/>
      <c r="G107" s="19" t="s">
        <v>420</v>
      </c>
      <c r="H107" s="54">
        <v>25000</v>
      </c>
    </row>
    <row r="108" spans="1:8" s="11" customFormat="1" ht="12.75" x14ac:dyDescent="0.2">
      <c r="A108" s="18">
        <v>1</v>
      </c>
      <c r="B108" s="18">
        <v>3</v>
      </c>
      <c r="C108" s="18">
        <v>3</v>
      </c>
      <c r="D108" s="20" t="s">
        <v>110</v>
      </c>
      <c r="E108" s="20" t="s">
        <v>112</v>
      </c>
      <c r="F108" s="18"/>
      <c r="G108" s="19" t="s">
        <v>466</v>
      </c>
      <c r="H108" s="54">
        <v>8000000</v>
      </c>
    </row>
    <row r="109" spans="1:8" s="11" customFormat="1" ht="12.75" x14ac:dyDescent="0.2">
      <c r="A109" s="18">
        <v>1</v>
      </c>
      <c r="B109" s="18">
        <v>3</v>
      </c>
      <c r="C109" s="18">
        <v>3</v>
      </c>
      <c r="D109" s="20" t="s">
        <v>110</v>
      </c>
      <c r="E109" s="20" t="s">
        <v>203</v>
      </c>
      <c r="F109" s="18"/>
      <c r="G109" s="19" t="s">
        <v>421</v>
      </c>
      <c r="H109" s="54">
        <v>12600</v>
      </c>
    </row>
    <row r="110" spans="1:8" s="11" customFormat="1" ht="12.75" x14ac:dyDescent="0.2">
      <c r="A110" s="18">
        <v>1</v>
      </c>
      <c r="B110" s="18">
        <v>3</v>
      </c>
      <c r="C110" s="18">
        <v>3</v>
      </c>
      <c r="D110" s="20" t="s">
        <v>110</v>
      </c>
      <c r="E110" s="20" t="s">
        <v>94</v>
      </c>
      <c r="F110" s="18"/>
      <c r="G110" s="19" t="s">
        <v>452</v>
      </c>
      <c r="H110" s="54">
        <v>2000000</v>
      </c>
    </row>
    <row r="111" spans="1:8" s="11" customFormat="1" ht="12.75" x14ac:dyDescent="0.2">
      <c r="A111" s="18">
        <v>1</v>
      </c>
      <c r="B111" s="18">
        <v>3</v>
      </c>
      <c r="C111" s="18">
        <v>3</v>
      </c>
      <c r="D111" s="20" t="s">
        <v>110</v>
      </c>
      <c r="E111" s="20" t="s">
        <v>151</v>
      </c>
      <c r="F111" s="18"/>
      <c r="G111" s="19" t="s">
        <v>422</v>
      </c>
      <c r="H111" s="54">
        <v>500000</v>
      </c>
    </row>
    <row r="112" spans="1:8" s="11" customFormat="1" ht="12.75" x14ac:dyDescent="0.2">
      <c r="A112" s="107"/>
      <c r="B112" s="107"/>
      <c r="C112" s="107"/>
      <c r="D112" s="109"/>
      <c r="E112" s="109"/>
      <c r="F112" s="107"/>
      <c r="G112" s="110" t="s">
        <v>144</v>
      </c>
      <c r="H112" s="103">
        <v>6384909291</v>
      </c>
    </row>
    <row r="113" spans="1:8" s="11" customFormat="1" ht="12.75" x14ac:dyDescent="0.2">
      <c r="A113" s="106">
        <v>2</v>
      </c>
      <c r="B113" s="106"/>
      <c r="C113" s="106"/>
      <c r="D113" s="109"/>
      <c r="E113" s="109"/>
      <c r="F113" s="107"/>
      <c r="G113" s="102" t="s">
        <v>16</v>
      </c>
      <c r="H113" s="103">
        <v>23067000</v>
      </c>
    </row>
    <row r="114" spans="1:8" s="11" customFormat="1" ht="12.75" x14ac:dyDescent="0.2">
      <c r="A114" s="106">
        <v>2</v>
      </c>
      <c r="B114" s="106">
        <v>1</v>
      </c>
      <c r="C114" s="106"/>
      <c r="D114" s="109"/>
      <c r="E114" s="109"/>
      <c r="F114" s="107"/>
      <c r="G114" s="102" t="s">
        <v>298</v>
      </c>
      <c r="H114" s="103">
        <v>0</v>
      </c>
    </row>
    <row r="115" spans="1:8" s="11" customFormat="1" ht="12.75" x14ac:dyDescent="0.2">
      <c r="A115" s="106">
        <v>2</v>
      </c>
      <c r="B115" s="106">
        <v>2</v>
      </c>
      <c r="C115" s="106"/>
      <c r="D115" s="109"/>
      <c r="E115" s="109"/>
      <c r="F115" s="107"/>
      <c r="G115" s="102" t="s">
        <v>287</v>
      </c>
      <c r="H115" s="103">
        <v>59000</v>
      </c>
    </row>
    <row r="116" spans="1:8" s="11" customFormat="1" ht="12.75" x14ac:dyDescent="0.2">
      <c r="A116" s="60">
        <v>2</v>
      </c>
      <c r="B116" s="60">
        <v>2</v>
      </c>
      <c r="C116" s="60">
        <v>1</v>
      </c>
      <c r="D116" s="20"/>
      <c r="E116" s="20"/>
      <c r="F116" s="18"/>
      <c r="G116" s="21" t="s">
        <v>145</v>
      </c>
      <c r="H116" s="47">
        <v>59000</v>
      </c>
    </row>
    <row r="117" spans="1:8" s="11" customFormat="1" ht="12.75" x14ac:dyDescent="0.2">
      <c r="A117" s="18">
        <v>2</v>
      </c>
      <c r="B117" s="18">
        <v>2</v>
      </c>
      <c r="C117" s="18">
        <v>1</v>
      </c>
      <c r="D117" s="20" t="s">
        <v>63</v>
      </c>
      <c r="E117" s="20"/>
      <c r="F117" s="18"/>
      <c r="G117" s="19" t="s">
        <v>288</v>
      </c>
      <c r="H117" s="54">
        <v>16000</v>
      </c>
    </row>
    <row r="118" spans="1:8" s="11" customFormat="1" ht="12.75" x14ac:dyDescent="0.2">
      <c r="A118" s="18">
        <v>2</v>
      </c>
      <c r="B118" s="18">
        <v>2</v>
      </c>
      <c r="C118" s="18">
        <v>1</v>
      </c>
      <c r="D118" s="20" t="s">
        <v>66</v>
      </c>
      <c r="E118" s="20"/>
      <c r="F118" s="18"/>
      <c r="G118" s="19" t="s">
        <v>289</v>
      </c>
      <c r="H118" s="54">
        <v>43000</v>
      </c>
    </row>
    <row r="119" spans="1:8" s="11" customFormat="1" ht="12.75" x14ac:dyDescent="0.2">
      <c r="A119" s="60">
        <v>2</v>
      </c>
      <c r="B119" s="60">
        <v>2</v>
      </c>
      <c r="C119" s="60">
        <v>2</v>
      </c>
      <c r="D119" s="20"/>
      <c r="E119" s="20"/>
      <c r="F119" s="18"/>
      <c r="G119" s="21" t="s">
        <v>146</v>
      </c>
      <c r="H119" s="54">
        <v>0</v>
      </c>
    </row>
    <row r="120" spans="1:8" s="11" customFormat="1" ht="12.75" x14ac:dyDescent="0.2">
      <c r="A120" s="18">
        <v>2</v>
      </c>
      <c r="B120" s="18">
        <v>2</v>
      </c>
      <c r="C120" s="18">
        <v>2</v>
      </c>
      <c r="D120" s="20" t="s">
        <v>63</v>
      </c>
      <c r="E120" s="20"/>
      <c r="F120" s="18"/>
      <c r="G120" s="19" t="s">
        <v>291</v>
      </c>
      <c r="H120" s="54">
        <v>0</v>
      </c>
    </row>
    <row r="121" spans="1:8" s="11" customFormat="1" ht="12.75" x14ac:dyDescent="0.2">
      <c r="A121" s="18">
        <v>2</v>
      </c>
      <c r="B121" s="18">
        <v>2</v>
      </c>
      <c r="C121" s="18">
        <v>2</v>
      </c>
      <c r="D121" s="20" t="s">
        <v>65</v>
      </c>
      <c r="E121" s="20"/>
      <c r="F121" s="18"/>
      <c r="G121" s="19" t="s">
        <v>290</v>
      </c>
      <c r="H121" s="54">
        <v>0</v>
      </c>
    </row>
    <row r="122" spans="1:8" s="11" customFormat="1" ht="12.75" x14ac:dyDescent="0.2">
      <c r="A122" s="60">
        <v>2</v>
      </c>
      <c r="B122" s="60">
        <v>2</v>
      </c>
      <c r="C122" s="60">
        <v>4</v>
      </c>
      <c r="D122" s="20"/>
      <c r="E122" s="20"/>
      <c r="F122" s="18"/>
      <c r="G122" s="21" t="s">
        <v>292</v>
      </c>
      <c r="H122" s="47">
        <v>0</v>
      </c>
    </row>
    <row r="123" spans="1:8" s="11" customFormat="1" ht="12.75" x14ac:dyDescent="0.2">
      <c r="A123" s="18">
        <v>2</v>
      </c>
      <c r="B123" s="18">
        <v>2</v>
      </c>
      <c r="C123" s="18">
        <v>4</v>
      </c>
      <c r="D123" s="20" t="s">
        <v>66</v>
      </c>
      <c r="E123" s="20"/>
      <c r="F123" s="18"/>
      <c r="G123" s="19" t="s">
        <v>332</v>
      </c>
      <c r="H123" s="54">
        <v>0</v>
      </c>
    </row>
    <row r="124" spans="1:8" s="11" customFormat="1" ht="12.75" x14ac:dyDescent="0.2">
      <c r="H124" s="38"/>
    </row>
    <row r="125" spans="1:8" s="11" customFormat="1" ht="12.75" x14ac:dyDescent="0.2">
      <c r="A125" s="106">
        <v>2</v>
      </c>
      <c r="B125" s="106">
        <v>3</v>
      </c>
      <c r="C125" s="106"/>
      <c r="D125" s="109"/>
      <c r="E125" s="109"/>
      <c r="F125" s="107"/>
      <c r="G125" s="104" t="s">
        <v>295</v>
      </c>
      <c r="H125" s="105">
        <v>8000</v>
      </c>
    </row>
    <row r="126" spans="1:8" s="11" customFormat="1" ht="12.75" x14ac:dyDescent="0.2">
      <c r="A126" s="60">
        <v>2</v>
      </c>
      <c r="B126" s="60">
        <v>3</v>
      </c>
      <c r="C126" s="60">
        <v>2</v>
      </c>
      <c r="D126" s="20"/>
      <c r="E126" s="20"/>
      <c r="F126" s="18"/>
      <c r="G126" s="21" t="s">
        <v>293</v>
      </c>
      <c r="H126" s="54">
        <v>8000</v>
      </c>
    </row>
    <row r="127" spans="1:8" s="11" customFormat="1" ht="12.75" x14ac:dyDescent="0.2">
      <c r="A127" s="18">
        <v>2</v>
      </c>
      <c r="B127" s="18">
        <v>3</v>
      </c>
      <c r="C127" s="18">
        <v>2</v>
      </c>
      <c r="D127" s="20" t="s">
        <v>108</v>
      </c>
      <c r="E127" s="20"/>
      <c r="F127" s="18"/>
      <c r="G127" s="19" t="s">
        <v>294</v>
      </c>
      <c r="H127" s="54">
        <v>8000</v>
      </c>
    </row>
    <row r="128" spans="1:8" s="11" customFormat="1" ht="12.75" x14ac:dyDescent="0.2">
      <c r="A128" s="106">
        <v>2</v>
      </c>
      <c r="B128" s="106">
        <v>6</v>
      </c>
      <c r="C128" s="106"/>
      <c r="D128" s="109"/>
      <c r="E128" s="109"/>
      <c r="F128" s="107"/>
      <c r="G128" s="104" t="s">
        <v>361</v>
      </c>
      <c r="H128" s="105">
        <v>23000000</v>
      </c>
    </row>
    <row r="129" spans="1:8" s="11" customFormat="1" ht="12.75" x14ac:dyDescent="0.2">
      <c r="A129" s="18">
        <v>2</v>
      </c>
      <c r="B129" s="18">
        <v>6</v>
      </c>
      <c r="C129" s="18">
        <v>1</v>
      </c>
      <c r="D129" s="20"/>
      <c r="E129" s="20"/>
      <c r="F129" s="18"/>
      <c r="G129" s="19" t="s">
        <v>403</v>
      </c>
      <c r="H129" s="54">
        <v>23000000</v>
      </c>
    </row>
    <row r="130" spans="1:8" s="11" customFormat="1" ht="12.75" x14ac:dyDescent="0.2">
      <c r="A130" s="106">
        <v>2</v>
      </c>
      <c r="B130" s="106">
        <v>4</v>
      </c>
      <c r="C130" s="107"/>
      <c r="D130" s="109"/>
      <c r="E130" s="109"/>
      <c r="F130" s="107"/>
      <c r="G130" s="104" t="s">
        <v>147</v>
      </c>
      <c r="H130" s="105">
        <v>0</v>
      </c>
    </row>
    <row r="131" spans="1:8" s="11" customFormat="1" ht="12.75" x14ac:dyDescent="0.2">
      <c r="A131" s="106">
        <v>2</v>
      </c>
      <c r="B131" s="106">
        <v>5</v>
      </c>
      <c r="C131" s="106"/>
      <c r="D131" s="109"/>
      <c r="E131" s="109"/>
      <c r="F131" s="107"/>
      <c r="G131" s="104" t="s">
        <v>148</v>
      </c>
      <c r="H131" s="105">
        <v>0</v>
      </c>
    </row>
    <row r="132" spans="1:8" s="11" customFormat="1" ht="12.75" x14ac:dyDescent="0.2">
      <c r="A132" s="60">
        <v>2</v>
      </c>
      <c r="B132" s="60">
        <v>5</v>
      </c>
      <c r="C132" s="60">
        <v>1</v>
      </c>
      <c r="D132" s="20"/>
      <c r="E132" s="20"/>
      <c r="F132" s="18"/>
      <c r="G132" s="21" t="s">
        <v>149</v>
      </c>
      <c r="H132" s="47">
        <v>0</v>
      </c>
    </row>
    <row r="133" spans="1:8" s="11" customFormat="1" ht="12.75" x14ac:dyDescent="0.2">
      <c r="A133" s="60">
        <v>2</v>
      </c>
      <c r="B133" s="60">
        <v>5</v>
      </c>
      <c r="C133" s="60">
        <v>1</v>
      </c>
      <c r="D133" s="61" t="s">
        <v>204</v>
      </c>
      <c r="E133" s="61"/>
      <c r="F133" s="60"/>
      <c r="G133" s="21" t="s">
        <v>296</v>
      </c>
      <c r="H133" s="47">
        <v>0</v>
      </c>
    </row>
    <row r="134" spans="1:8" s="11" customFormat="1" ht="12.75" x14ac:dyDescent="0.2">
      <c r="A134" s="18">
        <v>2</v>
      </c>
      <c r="B134" s="18">
        <v>5</v>
      </c>
      <c r="C134" s="18">
        <v>1</v>
      </c>
      <c r="D134" s="20" t="s">
        <v>204</v>
      </c>
      <c r="E134" s="20"/>
      <c r="F134" s="18"/>
      <c r="G134" s="19"/>
      <c r="H134" s="54">
        <v>0</v>
      </c>
    </row>
    <row r="135" spans="1:8" s="11" customFormat="1" ht="12.75" x14ac:dyDescent="0.2">
      <c r="A135" s="60">
        <v>2</v>
      </c>
      <c r="B135" s="60">
        <v>5</v>
      </c>
      <c r="C135" s="60">
        <v>1</v>
      </c>
      <c r="D135" s="61" t="s">
        <v>325</v>
      </c>
      <c r="E135" s="61"/>
      <c r="F135" s="60"/>
      <c r="G135" s="21" t="s">
        <v>326</v>
      </c>
      <c r="H135" s="47">
        <v>0</v>
      </c>
    </row>
    <row r="136" spans="1:8" s="11" customFormat="1" ht="12.75" x14ac:dyDescent="0.2">
      <c r="A136" s="18">
        <v>2</v>
      </c>
      <c r="B136" s="18">
        <v>5</v>
      </c>
      <c r="C136" s="18">
        <v>1</v>
      </c>
      <c r="D136" s="20" t="s">
        <v>325</v>
      </c>
      <c r="E136" s="20"/>
      <c r="F136" s="18"/>
      <c r="G136" s="19"/>
      <c r="H136" s="54"/>
    </row>
    <row r="137" spans="1:8" s="11" customFormat="1" ht="12.75" x14ac:dyDescent="0.2">
      <c r="A137" s="60">
        <v>2</v>
      </c>
      <c r="B137" s="60">
        <v>5</v>
      </c>
      <c r="C137" s="60">
        <v>1</v>
      </c>
      <c r="D137" s="61" t="s">
        <v>333</v>
      </c>
      <c r="E137" s="61"/>
      <c r="F137" s="60"/>
      <c r="G137" s="21" t="s">
        <v>334</v>
      </c>
      <c r="H137" s="47">
        <v>0</v>
      </c>
    </row>
    <row r="138" spans="1:8" s="11" customFormat="1" ht="12.75" x14ac:dyDescent="0.2">
      <c r="A138" s="18">
        <v>2</v>
      </c>
      <c r="B138" s="18">
        <v>5</v>
      </c>
      <c r="C138" s="18">
        <v>1</v>
      </c>
      <c r="D138" s="20" t="s">
        <v>333</v>
      </c>
      <c r="E138" s="20"/>
      <c r="F138" s="18"/>
      <c r="G138" s="19"/>
      <c r="H138" s="54"/>
    </row>
    <row r="139" spans="1:8" s="11" customFormat="1" ht="12.75" x14ac:dyDescent="0.2">
      <c r="A139" s="60">
        <v>2</v>
      </c>
      <c r="B139" s="60">
        <v>5</v>
      </c>
      <c r="C139" s="60">
        <v>1</v>
      </c>
      <c r="D139" s="61" t="s">
        <v>335</v>
      </c>
      <c r="E139" s="61"/>
      <c r="F139" s="60"/>
      <c r="G139" s="21" t="s">
        <v>336</v>
      </c>
      <c r="H139" s="47">
        <v>0</v>
      </c>
    </row>
    <row r="140" spans="1:8" s="11" customFormat="1" ht="12.75" x14ac:dyDescent="0.2">
      <c r="A140" s="18">
        <v>2</v>
      </c>
      <c r="B140" s="18">
        <v>5</v>
      </c>
      <c r="C140" s="18">
        <v>1</v>
      </c>
      <c r="D140" s="20" t="s">
        <v>335</v>
      </c>
      <c r="E140" s="20" t="s">
        <v>63</v>
      </c>
      <c r="F140" s="18"/>
      <c r="G140" s="19" t="s">
        <v>364</v>
      </c>
      <c r="H140" s="54">
        <v>0</v>
      </c>
    </row>
    <row r="141" spans="1:8" s="31" customFormat="1" ht="12.75" x14ac:dyDescent="0.2">
      <c r="A141" s="60">
        <v>2</v>
      </c>
      <c r="B141" s="60">
        <v>5</v>
      </c>
      <c r="C141" s="60">
        <v>2</v>
      </c>
      <c r="D141" s="61"/>
      <c r="E141" s="61"/>
      <c r="F141" s="60"/>
      <c r="G141" s="21" t="s">
        <v>152</v>
      </c>
      <c r="H141" s="47">
        <v>0</v>
      </c>
    </row>
    <row r="142" spans="1:8" s="11" customFormat="1" ht="12.75" x14ac:dyDescent="0.2">
      <c r="A142" s="18">
        <v>2</v>
      </c>
      <c r="B142" s="18">
        <v>5</v>
      </c>
      <c r="C142" s="18">
        <v>2</v>
      </c>
      <c r="D142" s="20"/>
      <c r="E142" s="20"/>
      <c r="F142" s="18"/>
      <c r="G142" s="19"/>
      <c r="H142" s="54">
        <v>0</v>
      </c>
    </row>
    <row r="143" spans="1:8" s="11" customFormat="1" ht="12.75" x14ac:dyDescent="0.2">
      <c r="A143" s="107"/>
      <c r="B143" s="107"/>
      <c r="C143" s="107"/>
      <c r="D143" s="109"/>
      <c r="E143" s="109"/>
      <c r="F143" s="107"/>
      <c r="G143" s="110" t="s">
        <v>297</v>
      </c>
      <c r="H143" s="103">
        <v>6407976291</v>
      </c>
    </row>
    <row r="144" spans="1:8" s="11" customFormat="1" ht="12.75" x14ac:dyDescent="0.2">
      <c r="A144" s="106">
        <v>7</v>
      </c>
      <c r="B144" s="106"/>
      <c r="C144" s="106"/>
      <c r="D144" s="109"/>
      <c r="E144" s="109"/>
      <c r="F144" s="107"/>
      <c r="G144" s="102" t="s">
        <v>23</v>
      </c>
      <c r="H144" s="103">
        <v>1028090666</v>
      </c>
    </row>
    <row r="145" spans="1:8" s="11" customFormat="1" ht="12.75" x14ac:dyDescent="0.2">
      <c r="A145" s="106">
        <v>7</v>
      </c>
      <c r="B145" s="106">
        <v>1</v>
      </c>
      <c r="C145" s="106"/>
      <c r="D145" s="109"/>
      <c r="E145" s="109"/>
      <c r="F145" s="107"/>
      <c r="G145" s="102" t="s">
        <v>153</v>
      </c>
      <c r="H145" s="103">
        <v>390000000</v>
      </c>
    </row>
    <row r="146" spans="1:8" s="11" customFormat="1" ht="12.75" x14ac:dyDescent="0.2">
      <c r="A146" s="60">
        <v>7</v>
      </c>
      <c r="B146" s="60">
        <v>1</v>
      </c>
      <c r="C146" s="60">
        <v>1</v>
      </c>
      <c r="D146" s="20"/>
      <c r="E146" s="20"/>
      <c r="F146" s="18"/>
      <c r="G146" s="21" t="s">
        <v>155</v>
      </c>
      <c r="H146" s="47">
        <v>0</v>
      </c>
    </row>
    <row r="147" spans="1:8" s="11" customFormat="1" ht="12.75" x14ac:dyDescent="0.2">
      <c r="A147" s="18">
        <v>7</v>
      </c>
      <c r="B147" s="18">
        <v>1</v>
      </c>
      <c r="C147" s="18">
        <v>1</v>
      </c>
      <c r="D147" s="20" t="s">
        <v>66</v>
      </c>
      <c r="E147" s="20"/>
      <c r="F147" s="18"/>
      <c r="G147" s="19" t="s">
        <v>157</v>
      </c>
      <c r="H147" s="48">
        <v>0</v>
      </c>
    </row>
    <row r="148" spans="1:8" s="11" customFormat="1" ht="12.75" x14ac:dyDescent="0.2">
      <c r="A148" s="18">
        <v>7</v>
      </c>
      <c r="B148" s="18">
        <v>1</v>
      </c>
      <c r="C148" s="18">
        <v>1</v>
      </c>
      <c r="D148" s="20" t="s">
        <v>67</v>
      </c>
      <c r="E148" s="20"/>
      <c r="F148" s="18"/>
      <c r="G148" s="19" t="s">
        <v>337</v>
      </c>
      <c r="H148" s="54"/>
    </row>
    <row r="149" spans="1:8" s="11" customFormat="1" ht="12.75" x14ac:dyDescent="0.2">
      <c r="A149" s="18">
        <v>7</v>
      </c>
      <c r="B149" s="18">
        <v>1</v>
      </c>
      <c r="C149" s="18">
        <v>1</v>
      </c>
      <c r="D149" s="20" t="s">
        <v>68</v>
      </c>
      <c r="E149" s="20"/>
      <c r="F149" s="18"/>
      <c r="G149" s="19"/>
      <c r="H149" s="54"/>
    </row>
    <row r="150" spans="1:8" s="11" customFormat="1" ht="12.75" x14ac:dyDescent="0.2">
      <c r="A150" s="18">
        <v>7</v>
      </c>
      <c r="B150" s="18">
        <v>1</v>
      </c>
      <c r="C150" s="18">
        <v>2</v>
      </c>
      <c r="D150" s="20"/>
      <c r="E150" s="20"/>
      <c r="F150" s="18"/>
      <c r="G150" s="21" t="s">
        <v>154</v>
      </c>
      <c r="H150" s="47">
        <v>390000000</v>
      </c>
    </row>
    <row r="151" spans="1:8" s="11" customFormat="1" ht="12.75" x14ac:dyDescent="0.2">
      <c r="A151" s="18">
        <v>7</v>
      </c>
      <c r="B151" s="18">
        <v>1</v>
      </c>
      <c r="C151" s="18">
        <v>2</v>
      </c>
      <c r="D151" s="20" t="s">
        <v>65</v>
      </c>
      <c r="E151" s="20"/>
      <c r="F151" s="18"/>
      <c r="G151" s="19" t="s">
        <v>156</v>
      </c>
      <c r="H151" s="48"/>
    </row>
    <row r="152" spans="1:8" s="11" customFormat="1" ht="12.75" x14ac:dyDescent="0.2">
      <c r="A152" s="18">
        <v>7</v>
      </c>
      <c r="B152" s="18">
        <v>1</v>
      </c>
      <c r="C152" s="18">
        <v>2</v>
      </c>
      <c r="D152" s="20" t="s">
        <v>66</v>
      </c>
      <c r="E152" s="20"/>
      <c r="F152" s="18"/>
      <c r="G152" s="19" t="s">
        <v>157</v>
      </c>
      <c r="H152" s="48">
        <v>390000000</v>
      </c>
    </row>
    <row r="153" spans="1:8" s="11" customFormat="1" ht="12.75" x14ac:dyDescent="0.2">
      <c r="A153" s="106">
        <v>7</v>
      </c>
      <c r="B153" s="106">
        <v>2</v>
      </c>
      <c r="C153" s="106"/>
      <c r="D153" s="108"/>
      <c r="E153" s="108"/>
      <c r="F153" s="107"/>
      <c r="G153" s="102" t="s">
        <v>158</v>
      </c>
      <c r="H153" s="103">
        <v>0</v>
      </c>
    </row>
    <row r="154" spans="1:8" s="11" customFormat="1" ht="12.75" x14ac:dyDescent="0.2">
      <c r="A154" s="106">
        <v>7</v>
      </c>
      <c r="B154" s="106">
        <v>3</v>
      </c>
      <c r="C154" s="106"/>
      <c r="D154" s="108"/>
      <c r="E154" s="108"/>
      <c r="F154" s="107"/>
      <c r="G154" s="102" t="s">
        <v>159</v>
      </c>
      <c r="H154" s="103">
        <v>0</v>
      </c>
    </row>
    <row r="155" spans="1:8" s="11" customFormat="1" ht="12.75" x14ac:dyDescent="0.2">
      <c r="A155" s="106">
        <v>7</v>
      </c>
      <c r="B155" s="106">
        <v>4</v>
      </c>
      <c r="C155" s="106"/>
      <c r="D155" s="108"/>
      <c r="E155" s="108"/>
      <c r="F155" s="107"/>
      <c r="G155" s="102" t="s">
        <v>160</v>
      </c>
      <c r="H155" s="103">
        <v>508090666</v>
      </c>
    </row>
    <row r="156" spans="1:8" s="11" customFormat="1" ht="12.75" x14ac:dyDescent="0.2">
      <c r="A156" s="111">
        <v>7</v>
      </c>
      <c r="B156" s="111">
        <v>5</v>
      </c>
      <c r="C156" s="111"/>
      <c r="D156" s="112"/>
      <c r="E156" s="112"/>
      <c r="F156" s="113"/>
      <c r="G156" s="114" t="s">
        <v>161</v>
      </c>
      <c r="H156" s="103">
        <v>130000000</v>
      </c>
    </row>
    <row r="157" spans="1:8" s="11" customFormat="1" ht="12.75" x14ac:dyDescent="0.2">
      <c r="A157" s="115"/>
      <c r="B157" s="116"/>
      <c r="C157" s="116"/>
      <c r="D157" s="117"/>
      <c r="E157" s="117"/>
      <c r="F157" s="116"/>
      <c r="G157" s="118" t="s">
        <v>31</v>
      </c>
      <c r="H157" s="103">
        <v>7436066957</v>
      </c>
    </row>
    <row r="158" spans="1:8" s="11" customFormat="1" ht="12.75" x14ac:dyDescent="0.2">
      <c r="H158" s="38"/>
    </row>
    <row r="159" spans="1:8" s="11" customFormat="1" ht="12.75" x14ac:dyDescent="0.2">
      <c r="H159" s="38"/>
    </row>
    <row r="160" spans="1:8" s="11" customFormat="1" ht="12.75" x14ac:dyDescent="0.2">
      <c r="H160" s="38"/>
    </row>
    <row r="161" spans="8:8" s="11" customFormat="1" ht="12.75" x14ac:dyDescent="0.2">
      <c r="H161" s="38"/>
    </row>
    <row r="162" spans="8:8" s="11" customFormat="1" ht="12.75" x14ac:dyDescent="0.2">
      <c r="H162" s="38"/>
    </row>
    <row r="163" spans="8:8" s="11" customFormat="1" ht="12.75" x14ac:dyDescent="0.2">
      <c r="H163" s="38"/>
    </row>
    <row r="164" spans="8:8" s="11" customFormat="1" ht="12.75" x14ac:dyDescent="0.2">
      <c r="H164" s="38"/>
    </row>
    <row r="165" spans="8:8" s="11" customFormat="1" ht="12.75" x14ac:dyDescent="0.2">
      <c r="H165" s="38"/>
    </row>
    <row r="166" spans="8:8" s="11" customFormat="1" ht="12.75" x14ac:dyDescent="0.2">
      <c r="H166" s="38"/>
    </row>
    <row r="167" spans="8:8" s="11" customFormat="1" ht="12.75" x14ac:dyDescent="0.2">
      <c r="H167" s="38"/>
    </row>
    <row r="168" spans="8:8" s="11" customFormat="1" ht="12.75" x14ac:dyDescent="0.2">
      <c r="H168" s="38"/>
    </row>
    <row r="169" spans="8:8" s="11" customFormat="1" ht="12.75" x14ac:dyDescent="0.2">
      <c r="H169" s="38"/>
    </row>
    <row r="170" spans="8:8" s="11" customFormat="1" ht="12.75" x14ac:dyDescent="0.2">
      <c r="H170" s="38"/>
    </row>
    <row r="171" spans="8:8" s="11" customFormat="1" ht="12.75" x14ac:dyDescent="0.2">
      <c r="H171" s="38"/>
    </row>
    <row r="172" spans="8:8" s="11" customFormat="1" ht="12.75" x14ac:dyDescent="0.2">
      <c r="H172" s="38"/>
    </row>
    <row r="173" spans="8:8" s="11" customFormat="1" ht="12.75" x14ac:dyDescent="0.2">
      <c r="H173" s="38"/>
    </row>
    <row r="174" spans="8:8" s="11" customFormat="1" ht="12.75" x14ac:dyDescent="0.2">
      <c r="H174" s="38"/>
    </row>
    <row r="175" spans="8:8" s="11" customFormat="1" ht="12.75" x14ac:dyDescent="0.2">
      <c r="H175" s="38"/>
    </row>
    <row r="176" spans="8:8" s="11" customFormat="1" ht="12.75" x14ac:dyDescent="0.2">
      <c r="H176" s="38"/>
    </row>
    <row r="177" spans="8:8" s="11" customFormat="1" ht="12.75" x14ac:dyDescent="0.2">
      <c r="H177" s="38"/>
    </row>
    <row r="178" spans="8:8" s="11" customFormat="1" ht="12.75" x14ac:dyDescent="0.2">
      <c r="H178" s="38"/>
    </row>
    <row r="179" spans="8:8" s="11" customFormat="1" ht="12.75" x14ac:dyDescent="0.2">
      <c r="H179" s="38"/>
    </row>
    <row r="180" spans="8:8" s="11" customFormat="1" ht="12.75" x14ac:dyDescent="0.2">
      <c r="H180" s="38"/>
    </row>
    <row r="181" spans="8:8" s="11" customFormat="1" ht="12.75" x14ac:dyDescent="0.2">
      <c r="H181" s="38"/>
    </row>
    <row r="182" spans="8:8" s="11" customFormat="1" ht="12.75" x14ac:dyDescent="0.2">
      <c r="H182" s="38"/>
    </row>
    <row r="183" spans="8:8" s="11" customFormat="1" ht="12.75" x14ac:dyDescent="0.2">
      <c r="H183" s="38"/>
    </row>
    <row r="184" spans="8:8" s="11" customFormat="1" ht="12.75" x14ac:dyDescent="0.2">
      <c r="H184" s="38"/>
    </row>
    <row r="185" spans="8:8" s="11" customFormat="1" ht="12.75" x14ac:dyDescent="0.2">
      <c r="H185" s="38"/>
    </row>
    <row r="186" spans="8:8" s="11" customFormat="1" ht="12.75" x14ac:dyDescent="0.2">
      <c r="H186" s="38"/>
    </row>
    <row r="187" spans="8:8" s="11" customFormat="1" ht="12.75" x14ac:dyDescent="0.2">
      <c r="H187" s="38"/>
    </row>
    <row r="188" spans="8:8" s="11" customFormat="1" ht="12.75" x14ac:dyDescent="0.2">
      <c r="H188" s="38"/>
    </row>
    <row r="189" spans="8:8" s="11" customFormat="1" ht="12.75" x14ac:dyDescent="0.2">
      <c r="H189" s="38"/>
    </row>
    <row r="190" spans="8:8" s="11" customFormat="1" ht="12.75" x14ac:dyDescent="0.2">
      <c r="H190" s="38"/>
    </row>
    <row r="191" spans="8:8" s="11" customFormat="1" ht="12.75" x14ac:dyDescent="0.2">
      <c r="H191" s="38"/>
    </row>
    <row r="192" spans="8:8" s="11" customFormat="1" ht="12.75" x14ac:dyDescent="0.2">
      <c r="H192" s="38"/>
    </row>
    <row r="193" spans="8:8" s="11" customFormat="1" ht="12.75" x14ac:dyDescent="0.2">
      <c r="H193" s="38"/>
    </row>
    <row r="194" spans="8:8" s="11" customFormat="1" ht="12.75" x14ac:dyDescent="0.2">
      <c r="H194" s="38"/>
    </row>
    <row r="195" spans="8:8" s="11" customFormat="1" ht="12.75" x14ac:dyDescent="0.2">
      <c r="H195" s="38"/>
    </row>
    <row r="196" spans="8:8" s="11" customFormat="1" ht="12.75" x14ac:dyDescent="0.2">
      <c r="H196" s="38"/>
    </row>
    <row r="197" spans="8:8" s="11" customFormat="1" ht="12.75" x14ac:dyDescent="0.2">
      <c r="H197" s="38"/>
    </row>
    <row r="198" spans="8:8" s="11" customFormat="1" ht="12.75" x14ac:dyDescent="0.2">
      <c r="H198" s="38"/>
    </row>
    <row r="199" spans="8:8" s="11" customFormat="1" ht="12.75" x14ac:dyDescent="0.2">
      <c r="H199" s="38"/>
    </row>
    <row r="200" spans="8:8" s="11" customFormat="1" ht="12.75" x14ac:dyDescent="0.2">
      <c r="H200" s="38"/>
    </row>
    <row r="201" spans="8:8" s="11" customFormat="1" ht="12.75" x14ac:dyDescent="0.2">
      <c r="H201" s="38"/>
    </row>
    <row r="202" spans="8:8" s="11" customFormat="1" ht="12.75" x14ac:dyDescent="0.2">
      <c r="H202" s="38"/>
    </row>
    <row r="203" spans="8:8" s="11" customFormat="1" ht="12.75" x14ac:dyDescent="0.2">
      <c r="H203" s="38"/>
    </row>
    <row r="204" spans="8:8" s="11" customFormat="1" ht="12.75" x14ac:dyDescent="0.2">
      <c r="H204" s="38"/>
    </row>
    <row r="205" spans="8:8" s="11" customFormat="1" ht="12.75" x14ac:dyDescent="0.2">
      <c r="H205" s="38"/>
    </row>
    <row r="206" spans="8:8" s="11" customFormat="1" ht="12.75" x14ac:dyDescent="0.2">
      <c r="H206" s="38"/>
    </row>
    <row r="207" spans="8:8" s="11" customFormat="1" ht="12.75" x14ac:dyDescent="0.2">
      <c r="H207" s="38"/>
    </row>
    <row r="208" spans="8:8" s="11" customFormat="1" ht="12.75" x14ac:dyDescent="0.2">
      <c r="H208" s="38"/>
    </row>
    <row r="209" spans="8:8" s="11" customFormat="1" ht="12.75" x14ac:dyDescent="0.2">
      <c r="H209" s="38"/>
    </row>
    <row r="210" spans="8:8" s="11" customFormat="1" ht="12.75" x14ac:dyDescent="0.2">
      <c r="H210" s="38"/>
    </row>
    <row r="211" spans="8:8" s="11" customFormat="1" ht="12.75" x14ac:dyDescent="0.2">
      <c r="H211" s="38"/>
    </row>
    <row r="212" spans="8:8" s="11" customFormat="1" ht="12.75" x14ac:dyDescent="0.2">
      <c r="H212" s="38"/>
    </row>
    <row r="213" spans="8:8" s="11" customFormat="1" ht="12.75" x14ac:dyDescent="0.2">
      <c r="H213" s="38"/>
    </row>
    <row r="214" spans="8:8" s="11" customFormat="1" ht="12.75" x14ac:dyDescent="0.2">
      <c r="H214" s="38"/>
    </row>
    <row r="215" spans="8:8" s="11" customFormat="1" ht="12.75" x14ac:dyDescent="0.2">
      <c r="H215" s="38"/>
    </row>
    <row r="216" spans="8:8" s="11" customFormat="1" ht="12.75" x14ac:dyDescent="0.2">
      <c r="H216" s="38"/>
    </row>
    <row r="217" spans="8:8" s="11" customFormat="1" ht="12.75" x14ac:dyDescent="0.2">
      <c r="H217" s="38"/>
    </row>
    <row r="218" spans="8:8" s="11" customFormat="1" ht="12.75" x14ac:dyDescent="0.2">
      <c r="H218" s="38"/>
    </row>
    <row r="219" spans="8:8" s="11" customFormat="1" ht="12.75" x14ac:dyDescent="0.2">
      <c r="H219" s="38"/>
    </row>
    <row r="220" spans="8:8" s="11" customFormat="1" ht="12.75" x14ac:dyDescent="0.2">
      <c r="H220" s="38"/>
    </row>
    <row r="221" spans="8:8" s="11" customFormat="1" ht="12.75" x14ac:dyDescent="0.2">
      <c r="H221" s="38"/>
    </row>
    <row r="222" spans="8:8" s="11" customFormat="1" ht="12.75" x14ac:dyDescent="0.2">
      <c r="H222" s="38"/>
    </row>
    <row r="223" spans="8:8" s="11" customFormat="1" ht="12.75" x14ac:dyDescent="0.2">
      <c r="H223" s="38"/>
    </row>
    <row r="224" spans="8:8" s="11" customFormat="1" ht="12.75" x14ac:dyDescent="0.2">
      <c r="H224" s="38"/>
    </row>
    <row r="225" spans="8:8" s="11" customFormat="1" ht="12.75" x14ac:dyDescent="0.2">
      <c r="H225" s="38"/>
    </row>
    <row r="226" spans="8:8" s="11" customFormat="1" ht="12.75" x14ac:dyDescent="0.2">
      <c r="H226" s="38"/>
    </row>
    <row r="227" spans="8:8" s="11" customFormat="1" ht="12.75" x14ac:dyDescent="0.2">
      <c r="H227" s="38"/>
    </row>
    <row r="228" spans="8:8" s="11" customFormat="1" ht="12.75" x14ac:dyDescent="0.2">
      <c r="H228" s="38"/>
    </row>
    <row r="229" spans="8:8" s="11" customFormat="1" ht="12.75" x14ac:dyDescent="0.2">
      <c r="H229" s="38"/>
    </row>
    <row r="230" spans="8:8" s="11" customFormat="1" ht="12.75" x14ac:dyDescent="0.2">
      <c r="H230" s="38"/>
    </row>
    <row r="231" spans="8:8" s="11" customFormat="1" ht="12.75" x14ac:dyDescent="0.2">
      <c r="H231" s="38"/>
    </row>
    <row r="232" spans="8:8" s="11" customFormat="1" ht="12.75" x14ac:dyDescent="0.2">
      <c r="H232" s="38"/>
    </row>
    <row r="233" spans="8:8" s="11" customFormat="1" ht="12.75" x14ac:dyDescent="0.2">
      <c r="H233" s="38"/>
    </row>
    <row r="234" spans="8:8" s="11" customFormat="1" ht="12.75" x14ac:dyDescent="0.2">
      <c r="H234" s="38"/>
    </row>
    <row r="235" spans="8:8" s="11" customFormat="1" ht="12.75" x14ac:dyDescent="0.2">
      <c r="H235" s="38"/>
    </row>
    <row r="236" spans="8:8" s="11" customFormat="1" ht="12.75" x14ac:dyDescent="0.2">
      <c r="H236" s="38"/>
    </row>
    <row r="237" spans="8:8" s="11" customFormat="1" ht="12.75" x14ac:dyDescent="0.2">
      <c r="H237" s="38"/>
    </row>
    <row r="238" spans="8:8" s="11" customFormat="1" ht="12.75" x14ac:dyDescent="0.2">
      <c r="H238" s="38"/>
    </row>
    <row r="239" spans="8:8" s="11" customFormat="1" ht="12.75" x14ac:dyDescent="0.2">
      <c r="H239" s="38"/>
    </row>
    <row r="240" spans="8:8" s="11" customFormat="1" ht="12.75" x14ac:dyDescent="0.2">
      <c r="H240" s="38"/>
    </row>
    <row r="241" spans="8:8" s="11" customFormat="1" ht="12.75" x14ac:dyDescent="0.2">
      <c r="H241" s="38"/>
    </row>
    <row r="242" spans="8:8" s="11" customFormat="1" ht="12.75" x14ac:dyDescent="0.2">
      <c r="H242" s="38"/>
    </row>
    <row r="243" spans="8:8" s="11" customFormat="1" ht="12.75" x14ac:dyDescent="0.2">
      <c r="H243" s="38"/>
    </row>
    <row r="244" spans="8:8" s="11" customFormat="1" ht="12.75" x14ac:dyDescent="0.2">
      <c r="H244" s="38"/>
    </row>
    <row r="245" spans="8:8" s="11" customFormat="1" ht="12.75" x14ac:dyDescent="0.2">
      <c r="H245" s="38"/>
    </row>
    <row r="246" spans="8:8" s="11" customFormat="1" ht="12.75" x14ac:dyDescent="0.2">
      <c r="H246" s="38"/>
    </row>
    <row r="247" spans="8:8" s="11" customFormat="1" ht="12.75" x14ac:dyDescent="0.2">
      <c r="H247" s="38"/>
    </row>
    <row r="248" spans="8:8" s="11" customFormat="1" ht="12.75" x14ac:dyDescent="0.2">
      <c r="H248" s="38"/>
    </row>
    <row r="249" spans="8:8" s="11" customFormat="1" ht="12.75" x14ac:dyDescent="0.2">
      <c r="H249" s="38"/>
    </row>
    <row r="250" spans="8:8" s="11" customFormat="1" ht="12.75" x14ac:dyDescent="0.2">
      <c r="H250" s="38"/>
    </row>
    <row r="251" spans="8:8" s="11" customFormat="1" ht="12.75" x14ac:dyDescent="0.2">
      <c r="H251" s="38"/>
    </row>
    <row r="252" spans="8:8" s="11" customFormat="1" ht="12.75" x14ac:dyDescent="0.2">
      <c r="H252" s="38"/>
    </row>
    <row r="253" spans="8:8" s="11" customFormat="1" ht="12.75" x14ac:dyDescent="0.2">
      <c r="H253" s="38"/>
    </row>
    <row r="254" spans="8:8" s="11" customFormat="1" ht="12.75" x14ac:dyDescent="0.2">
      <c r="H254" s="38"/>
    </row>
    <row r="255" spans="8:8" s="11" customFormat="1" ht="12.75" x14ac:dyDescent="0.2">
      <c r="H255" s="38"/>
    </row>
    <row r="256" spans="8:8" s="11" customFormat="1" ht="12.75" x14ac:dyDescent="0.2">
      <c r="H256" s="38"/>
    </row>
    <row r="257" spans="8:8" s="11" customFormat="1" ht="12.75" x14ac:dyDescent="0.2">
      <c r="H257" s="38"/>
    </row>
    <row r="258" spans="8:8" s="11" customFormat="1" ht="12.75" x14ac:dyDescent="0.2">
      <c r="H258" s="38"/>
    </row>
    <row r="259" spans="8:8" s="11" customFormat="1" ht="12.75" x14ac:dyDescent="0.2">
      <c r="H259" s="38"/>
    </row>
    <row r="260" spans="8:8" s="11" customFormat="1" ht="12.75" x14ac:dyDescent="0.2">
      <c r="H260" s="38"/>
    </row>
    <row r="261" spans="8:8" s="11" customFormat="1" ht="12.75" x14ac:dyDescent="0.2">
      <c r="H261" s="38"/>
    </row>
    <row r="262" spans="8:8" s="11" customFormat="1" ht="12.75" x14ac:dyDescent="0.2">
      <c r="H262" s="38"/>
    </row>
    <row r="263" spans="8:8" s="11" customFormat="1" ht="12.75" x14ac:dyDescent="0.2">
      <c r="H263" s="38"/>
    </row>
    <row r="264" spans="8:8" s="11" customFormat="1" ht="12.75" x14ac:dyDescent="0.2">
      <c r="H264" s="38"/>
    </row>
    <row r="265" spans="8:8" s="11" customFormat="1" ht="12.75" x14ac:dyDescent="0.2">
      <c r="H265" s="38"/>
    </row>
    <row r="266" spans="8:8" s="11" customFormat="1" ht="12.75" x14ac:dyDescent="0.2">
      <c r="H266" s="38"/>
    </row>
    <row r="267" spans="8:8" s="11" customFormat="1" ht="12.75" x14ac:dyDescent="0.2">
      <c r="H267" s="38"/>
    </row>
    <row r="268" spans="8:8" s="11" customFormat="1" ht="12.75" x14ac:dyDescent="0.2">
      <c r="H268" s="38"/>
    </row>
    <row r="269" spans="8:8" s="11" customFormat="1" ht="12.75" x14ac:dyDescent="0.2">
      <c r="H269" s="38"/>
    </row>
    <row r="270" spans="8:8" s="11" customFormat="1" ht="12.75" x14ac:dyDescent="0.2">
      <c r="H270" s="38"/>
    </row>
    <row r="271" spans="8:8" s="11" customFormat="1" ht="12.75" x14ac:dyDescent="0.2">
      <c r="H271" s="38"/>
    </row>
    <row r="272" spans="8:8" s="11" customFormat="1" ht="12.75" x14ac:dyDescent="0.2">
      <c r="H272" s="38"/>
    </row>
    <row r="273" spans="1:8" s="11" customFormat="1" ht="12.75" x14ac:dyDescent="0.2">
      <c r="H273" s="38"/>
    </row>
    <row r="274" spans="1:8" s="11" customFormat="1" ht="12.75" x14ac:dyDescent="0.2">
      <c r="H274" s="38"/>
    </row>
    <row r="275" spans="1:8" s="11" customFormat="1" ht="12.75" x14ac:dyDescent="0.2">
      <c r="H275" s="38"/>
    </row>
    <row r="276" spans="1:8" s="11" customFormat="1" ht="12.75" x14ac:dyDescent="0.2">
      <c r="H276" s="38"/>
    </row>
    <row r="277" spans="1:8" s="11" customFormat="1" ht="12.75" x14ac:dyDescent="0.2">
      <c r="H277" s="38"/>
    </row>
    <row r="278" spans="1:8" s="11" customFormat="1" ht="12.75" x14ac:dyDescent="0.2">
      <c r="H278" s="38"/>
    </row>
    <row r="279" spans="1:8" x14ac:dyDescent="0.25">
      <c r="A279" s="11"/>
      <c r="B279" s="11"/>
      <c r="C279" s="11"/>
      <c r="D279" s="11"/>
      <c r="E279" s="11"/>
      <c r="F279" s="11"/>
      <c r="G279" s="11"/>
      <c r="H279" s="38"/>
    </row>
    <row r="280" spans="1:8" x14ac:dyDescent="0.25">
      <c r="A280" s="11"/>
      <c r="B280" s="11"/>
      <c r="C280" s="11"/>
      <c r="D280" s="11"/>
      <c r="E280" s="11"/>
      <c r="F280" s="11"/>
      <c r="G280" s="11"/>
      <c r="H280" s="38"/>
    </row>
    <row r="281" spans="1:8" x14ac:dyDescent="0.25">
      <c r="A281" s="11"/>
      <c r="B281" s="11"/>
      <c r="C281" s="11"/>
      <c r="D281" s="11"/>
      <c r="E281" s="11"/>
      <c r="F281" s="11"/>
      <c r="G281" s="11"/>
      <c r="H281" s="38"/>
    </row>
    <row r="282" spans="1:8" x14ac:dyDescent="0.25">
      <c r="A282" s="11"/>
      <c r="B282" s="11"/>
      <c r="C282" s="11"/>
      <c r="D282" s="11"/>
      <c r="E282" s="11"/>
      <c r="F282" s="11"/>
      <c r="G282" s="11"/>
      <c r="H282" s="38"/>
    </row>
    <row r="283" spans="1:8" x14ac:dyDescent="0.25">
      <c r="A283" s="11"/>
      <c r="B283" s="11"/>
      <c r="C283" s="11"/>
      <c r="D283" s="11"/>
      <c r="E283" s="11"/>
      <c r="F283" s="11"/>
      <c r="G283" s="11"/>
      <c r="H283" s="38"/>
    </row>
    <row r="284" spans="1:8" x14ac:dyDescent="0.25">
      <c r="A284" s="11"/>
      <c r="B284" s="11"/>
      <c r="C284" s="11"/>
      <c r="D284" s="11"/>
      <c r="E284" s="11"/>
      <c r="F284" s="11"/>
      <c r="G284" s="11"/>
      <c r="H284" s="38"/>
    </row>
    <row r="285" spans="1:8" x14ac:dyDescent="0.25">
      <c r="A285" s="11"/>
      <c r="B285" s="11"/>
      <c r="C285" s="11"/>
      <c r="D285" s="11"/>
      <c r="E285" s="11"/>
      <c r="F285" s="11"/>
      <c r="G285" s="11"/>
      <c r="H285" s="38"/>
    </row>
    <row r="286" spans="1:8" x14ac:dyDescent="0.25">
      <c r="A286" s="11"/>
      <c r="B286" s="11"/>
      <c r="C286" s="11"/>
      <c r="D286" s="11"/>
      <c r="E286" s="11"/>
      <c r="F286" s="11"/>
      <c r="G286" s="11"/>
      <c r="H286" s="38"/>
    </row>
    <row r="287" spans="1:8" x14ac:dyDescent="0.25">
      <c r="A287" s="11"/>
      <c r="B287" s="11"/>
      <c r="C287" s="11"/>
      <c r="D287" s="11"/>
      <c r="E287" s="11"/>
      <c r="F287" s="11"/>
      <c r="G287" s="11"/>
      <c r="H287" s="38"/>
    </row>
    <row r="288" spans="1:8" x14ac:dyDescent="0.25">
      <c r="A288" s="11"/>
      <c r="B288" s="11"/>
      <c r="C288" s="11"/>
      <c r="D288" s="11"/>
      <c r="E288" s="11"/>
      <c r="F288" s="11"/>
      <c r="G288" s="11"/>
      <c r="H288" s="38"/>
    </row>
  </sheetData>
  <autoFilter ref="H1:H288" xr:uid="{00000000-0009-0000-0000-000002000000}"/>
  <mergeCells count="3">
    <mergeCell ref="A8:H8"/>
    <mergeCell ref="A10:F10"/>
    <mergeCell ref="G10:G11"/>
  </mergeCells>
  <phoneticPr fontId="45" type="noConversion"/>
  <printOptions horizontalCentered="1"/>
  <pageMargins left="0" right="0" top="0.35433070866141736" bottom="0.35433070866141736" header="0.31496062992125984" footer="0.31496062992125984"/>
  <pageSetup paperSize="9" scale="86" orientation="portrait" r:id="rId1"/>
  <ignoredErrors>
    <ignoredError sqref="E16 D133:D140 E14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zoomScale="90" zoomScaleNormal="90" workbookViewId="0">
      <selection activeCell="A13" sqref="A13:J27"/>
    </sheetView>
  </sheetViews>
  <sheetFormatPr baseColWidth="10" defaultRowHeight="15" x14ac:dyDescent="0.25"/>
  <cols>
    <col min="1" max="1" width="32.5703125" customWidth="1"/>
    <col min="2" max="3" width="19" bestFit="1" customWidth="1"/>
    <col min="4" max="4" width="6.85546875" bestFit="1" customWidth="1"/>
    <col min="5" max="5" width="15.42578125" bestFit="1" customWidth="1"/>
    <col min="6" max="6" width="5.42578125" bestFit="1" customWidth="1"/>
    <col min="7" max="7" width="15.85546875" bestFit="1" customWidth="1"/>
    <col min="8" max="8" width="5.42578125" bestFit="1" customWidth="1"/>
    <col min="9" max="9" width="14.85546875" bestFit="1" customWidth="1"/>
    <col min="10" max="10" width="5.42578125" bestFit="1" customWidth="1"/>
    <col min="12" max="12" width="12.7109375" bestFit="1" customWidth="1"/>
    <col min="13" max="13" width="12" bestFit="1" customWidth="1"/>
    <col min="14" max="14" width="14.5703125" style="41" bestFit="1" customWidth="1"/>
  </cols>
  <sheetData>
    <row r="1" spans="1:14" s="1" customFormat="1" ht="15" customHeight="1" x14ac:dyDescent="0.25">
      <c r="A1"/>
      <c r="N1" s="40"/>
    </row>
    <row r="2" spans="1:14" s="1" customFormat="1" ht="15" customHeight="1" x14ac:dyDescent="0.2">
      <c r="N2" s="40"/>
    </row>
    <row r="3" spans="1:14" s="1" customFormat="1" ht="15" customHeight="1" x14ac:dyDescent="0.2">
      <c r="N3" s="40"/>
    </row>
    <row r="4" spans="1:14" s="1" customFormat="1" ht="15" customHeight="1" x14ac:dyDescent="0.2">
      <c r="N4" s="40"/>
    </row>
    <row r="5" spans="1:14" s="1" customFormat="1" ht="15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N5" s="40"/>
    </row>
    <row r="6" spans="1:14" ht="7.5" customHeight="1" thickTop="1" x14ac:dyDescent="0.25"/>
    <row r="7" spans="1:14" s="11" customFormat="1" ht="12.75" x14ac:dyDescent="0.2">
      <c r="A7" s="31" t="str">
        <f>+resgral!A7</f>
        <v xml:space="preserve">Ordenanza Nº  </v>
      </c>
      <c r="N7" s="38"/>
    </row>
    <row r="8" spans="1:14" ht="15.75" x14ac:dyDescent="0.25">
      <c r="A8" s="179" t="str">
        <f>+resgral!A8</f>
        <v>PRESUPUESTO AÑO 2022</v>
      </c>
      <c r="B8" s="179"/>
      <c r="C8" s="179"/>
      <c r="D8" s="179"/>
      <c r="E8" s="179"/>
      <c r="F8" s="179"/>
      <c r="G8" s="179"/>
      <c r="H8" s="179"/>
      <c r="I8" s="179"/>
      <c r="J8" s="179"/>
    </row>
    <row r="9" spans="1:14" x14ac:dyDescent="0.25">
      <c r="A9" s="180" t="s">
        <v>162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4" ht="7.5" customHeight="1" x14ac:dyDescent="0.25"/>
    <row r="11" spans="1:14" s="7" customFormat="1" ht="40.5" customHeight="1" x14ac:dyDescent="0.2">
      <c r="A11" s="119" t="s">
        <v>3</v>
      </c>
      <c r="B11" s="119" t="s">
        <v>163</v>
      </c>
      <c r="C11" s="119" t="s">
        <v>164</v>
      </c>
      <c r="D11" s="93" t="s">
        <v>165</v>
      </c>
      <c r="E11" s="119" t="s">
        <v>166</v>
      </c>
      <c r="F11" s="93" t="s">
        <v>5</v>
      </c>
      <c r="G11" s="119" t="s">
        <v>167</v>
      </c>
      <c r="H11" s="93" t="s">
        <v>5</v>
      </c>
      <c r="I11" s="119" t="s">
        <v>338</v>
      </c>
      <c r="J11" s="93" t="s">
        <v>5</v>
      </c>
      <c r="N11" s="39"/>
    </row>
    <row r="13" spans="1:14" s="6" customFormat="1" x14ac:dyDescent="0.25">
      <c r="A13" s="120" t="s">
        <v>168</v>
      </c>
      <c r="B13" s="121">
        <v>5166262838</v>
      </c>
      <c r="C13" s="121">
        <v>4850950517</v>
      </c>
      <c r="D13" s="122">
        <v>0.68246405725509729</v>
      </c>
      <c r="E13" s="121">
        <v>124476340</v>
      </c>
      <c r="F13" s="122">
        <v>1.7512161324045303E-2</v>
      </c>
      <c r="G13" s="121">
        <v>113365062</v>
      </c>
      <c r="H13" s="122">
        <v>1.594895266244491E-2</v>
      </c>
      <c r="I13" s="121">
        <v>77470919</v>
      </c>
      <c r="J13" s="122">
        <v>1.0899125339402221E-2</v>
      </c>
      <c r="N13" s="44"/>
    </row>
    <row r="14" spans="1:14" x14ac:dyDescent="0.25">
      <c r="A14" t="s">
        <v>169</v>
      </c>
      <c r="B14" s="123">
        <v>1766766774</v>
      </c>
      <c r="C14" s="63">
        <v>1490682137</v>
      </c>
      <c r="D14" s="64">
        <v>0.84373453187885228</v>
      </c>
      <c r="E14" s="63">
        <v>109140656</v>
      </c>
      <c r="F14" s="64">
        <v>6.177422940375038E-2</v>
      </c>
      <c r="G14" s="63">
        <v>93865062</v>
      </c>
      <c r="H14" s="64">
        <v>5.3128156687873053E-2</v>
      </c>
      <c r="I14" s="63">
        <v>73078919</v>
      </c>
      <c r="J14" s="64">
        <v>4.1363082029524288E-2</v>
      </c>
      <c r="L14" s="34"/>
      <c r="M14" s="34"/>
    </row>
    <row r="15" spans="1:14" x14ac:dyDescent="0.25">
      <c r="A15" t="s">
        <v>170</v>
      </c>
      <c r="B15" s="123">
        <v>577478579</v>
      </c>
      <c r="C15" s="63">
        <v>567549579</v>
      </c>
      <c r="D15" s="64">
        <v>0.982806288646769</v>
      </c>
      <c r="E15" s="63">
        <v>3229000</v>
      </c>
      <c r="F15" s="64">
        <v>5.591549396674677E-3</v>
      </c>
      <c r="G15" s="63">
        <v>5500000</v>
      </c>
      <c r="H15" s="64">
        <v>9.5241628001581681E-3</v>
      </c>
      <c r="I15" s="63">
        <v>1200000</v>
      </c>
      <c r="J15" s="64">
        <v>2.0779991563981458E-3</v>
      </c>
      <c r="L15" s="34"/>
      <c r="M15" s="34"/>
    </row>
    <row r="16" spans="1:14" x14ac:dyDescent="0.25">
      <c r="A16" t="s">
        <v>171</v>
      </c>
      <c r="B16" s="123">
        <v>2389139682</v>
      </c>
      <c r="C16" s="63">
        <v>2360840998</v>
      </c>
      <c r="D16" s="64">
        <v>0.98815528275169306</v>
      </c>
      <c r="E16" s="63">
        <v>11106684</v>
      </c>
      <c r="F16" s="64">
        <v>4.6488215334075222E-3</v>
      </c>
      <c r="G16" s="63">
        <v>14000000</v>
      </c>
      <c r="H16" s="64">
        <v>5.8598499306998664E-3</v>
      </c>
      <c r="I16" s="63">
        <v>3192000</v>
      </c>
      <c r="J16" s="64">
        <v>1.3360457841995695E-3</v>
      </c>
      <c r="L16" s="34"/>
    </row>
    <row r="17" spans="1:14" x14ac:dyDescent="0.25">
      <c r="A17" t="s">
        <v>172</v>
      </c>
      <c r="B17" s="123">
        <v>29500000</v>
      </c>
      <c r="C17" s="63">
        <v>29500000</v>
      </c>
      <c r="D17" s="64">
        <v>1</v>
      </c>
      <c r="E17" s="63">
        <v>0</v>
      </c>
      <c r="F17" s="64">
        <v>0</v>
      </c>
      <c r="G17" s="63">
        <v>0</v>
      </c>
      <c r="H17" s="64">
        <v>0</v>
      </c>
      <c r="I17" s="63">
        <v>0</v>
      </c>
      <c r="J17" s="64">
        <v>0</v>
      </c>
      <c r="L17" s="34"/>
    </row>
    <row r="18" spans="1:14" x14ac:dyDescent="0.25">
      <c r="A18" t="s">
        <v>173</v>
      </c>
      <c r="B18" s="123">
        <v>403377803</v>
      </c>
      <c r="C18" s="63">
        <v>402377803</v>
      </c>
      <c r="D18" s="64">
        <v>0.99752093448731483</v>
      </c>
      <c r="E18" s="63">
        <v>1000000</v>
      </c>
      <c r="F18" s="64">
        <v>2.479065512685139E-3</v>
      </c>
      <c r="G18" s="63">
        <v>0</v>
      </c>
      <c r="H18" s="64">
        <v>0</v>
      </c>
      <c r="I18" s="63">
        <v>0</v>
      </c>
      <c r="J18" s="64">
        <v>0</v>
      </c>
      <c r="L18" s="34"/>
      <c r="M18" s="34"/>
    </row>
    <row r="19" spans="1:14" s="6" customFormat="1" x14ac:dyDescent="0.25">
      <c r="A19" s="120" t="s">
        <v>174</v>
      </c>
      <c r="B19" s="121">
        <v>1958284119</v>
      </c>
      <c r="C19" s="121">
        <v>1945523619</v>
      </c>
      <c r="D19" s="122">
        <v>0.2737092324185339</v>
      </c>
      <c r="E19" s="121">
        <v>190000</v>
      </c>
      <c r="F19" s="122">
        <v>2.6730466621758058E-5</v>
      </c>
      <c r="G19" s="121">
        <v>11620500</v>
      </c>
      <c r="H19" s="122">
        <v>1.6348494072533659E-3</v>
      </c>
      <c r="I19" s="121">
        <v>950000</v>
      </c>
      <c r="J19" s="122">
        <v>1.3365233310879028E-4</v>
      </c>
      <c r="N19" s="44"/>
    </row>
    <row r="20" spans="1:14" x14ac:dyDescent="0.25">
      <c r="A20" t="s">
        <v>175</v>
      </c>
      <c r="B20" s="123">
        <v>326382807</v>
      </c>
      <c r="C20" s="63">
        <v>313622307</v>
      </c>
      <c r="D20" s="64">
        <v>0.96090327147655175</v>
      </c>
      <c r="E20" s="63">
        <v>190000</v>
      </c>
      <c r="F20" s="64">
        <v>5.8213850706909326E-4</v>
      </c>
      <c r="G20" s="63">
        <v>11620500</v>
      </c>
      <c r="H20" s="64">
        <v>3.5603897481033674E-2</v>
      </c>
      <c r="I20" s="63">
        <v>950000</v>
      </c>
      <c r="J20" s="64">
        <v>2.9106925353454662E-3</v>
      </c>
      <c r="L20" s="34"/>
    </row>
    <row r="21" spans="1:14" x14ac:dyDescent="0.25">
      <c r="A21" t="s">
        <v>176</v>
      </c>
      <c r="B21" s="123">
        <v>1487401312</v>
      </c>
      <c r="C21" s="63">
        <v>1487401312</v>
      </c>
      <c r="D21" s="64">
        <v>1</v>
      </c>
      <c r="E21" s="63">
        <v>0</v>
      </c>
      <c r="F21" s="64">
        <v>0</v>
      </c>
      <c r="G21" s="63">
        <v>0</v>
      </c>
      <c r="H21" s="64">
        <v>0</v>
      </c>
      <c r="I21" s="63">
        <v>0</v>
      </c>
      <c r="J21" s="64">
        <v>0</v>
      </c>
      <c r="L21" s="34"/>
    </row>
    <row r="22" spans="1:14" x14ac:dyDescent="0.25">
      <c r="A22" t="s">
        <v>177</v>
      </c>
      <c r="B22" s="123">
        <v>2000000</v>
      </c>
      <c r="C22" s="63">
        <v>2000000</v>
      </c>
      <c r="D22" s="64">
        <v>1</v>
      </c>
      <c r="E22" s="63">
        <v>0</v>
      </c>
      <c r="F22" s="64">
        <v>0</v>
      </c>
      <c r="G22" s="63">
        <v>0</v>
      </c>
      <c r="H22" s="64">
        <v>0</v>
      </c>
      <c r="I22" s="63">
        <v>0</v>
      </c>
      <c r="J22" s="64">
        <v>0</v>
      </c>
      <c r="L22" s="34"/>
    </row>
    <row r="23" spans="1:14" x14ac:dyDescent="0.25">
      <c r="A23" t="s">
        <v>178</v>
      </c>
      <c r="B23" s="123">
        <v>142500000</v>
      </c>
      <c r="C23" s="63">
        <v>142500000</v>
      </c>
      <c r="D23" s="64">
        <v>1</v>
      </c>
      <c r="E23" s="63">
        <v>0</v>
      </c>
      <c r="F23" s="64">
        <v>0</v>
      </c>
      <c r="G23" s="63">
        <v>0</v>
      </c>
      <c r="H23" s="64">
        <v>0</v>
      </c>
      <c r="I23" s="63">
        <v>0</v>
      </c>
      <c r="J23" s="64">
        <v>0</v>
      </c>
      <c r="L23" s="34"/>
    </row>
    <row r="24" spans="1:14" s="6" customFormat="1" ht="21.75" customHeight="1" x14ac:dyDescent="0.25">
      <c r="A24" s="120" t="s">
        <v>340</v>
      </c>
      <c r="B24" s="121">
        <v>7124546957</v>
      </c>
      <c r="C24" s="121">
        <v>6796474136</v>
      </c>
      <c r="D24" s="122">
        <v>0.95617328967363124</v>
      </c>
      <c r="E24" s="121">
        <v>124666340</v>
      </c>
      <c r="F24" s="122">
        <v>1.753889179066706E-2</v>
      </c>
      <c r="G24" s="121">
        <v>124985562</v>
      </c>
      <c r="H24" s="122">
        <v>1.7583802069698274E-2</v>
      </c>
      <c r="I24" s="121">
        <v>78420919</v>
      </c>
      <c r="J24" s="122">
        <v>1.1032777672511011E-2</v>
      </c>
      <c r="N24" s="44"/>
    </row>
    <row r="25" spans="1:14" s="6" customFormat="1" x14ac:dyDescent="0.25">
      <c r="A25" s="120" t="s">
        <v>44</v>
      </c>
      <c r="B25" s="121">
        <v>311520000</v>
      </c>
      <c r="C25" s="121">
        <v>311520000</v>
      </c>
      <c r="D25" s="122">
        <v>4.3826710326368791E-2</v>
      </c>
      <c r="E25" s="121">
        <v>0</v>
      </c>
      <c r="F25" s="122">
        <v>0</v>
      </c>
      <c r="G25" s="121">
        <v>0</v>
      </c>
      <c r="H25" s="122">
        <v>0</v>
      </c>
      <c r="I25" s="121">
        <v>0</v>
      </c>
      <c r="J25" s="122">
        <v>0</v>
      </c>
      <c r="N25" s="44"/>
    </row>
    <row r="26" spans="1:14" x14ac:dyDescent="0.25">
      <c r="A26" t="s">
        <v>179</v>
      </c>
      <c r="B26" s="123">
        <v>311520000</v>
      </c>
      <c r="C26" s="63">
        <v>311520000</v>
      </c>
      <c r="D26" s="64">
        <v>1</v>
      </c>
      <c r="E26" s="63">
        <v>0</v>
      </c>
      <c r="F26" s="64">
        <v>0</v>
      </c>
      <c r="G26" s="63">
        <v>0</v>
      </c>
      <c r="H26" s="64">
        <v>0</v>
      </c>
      <c r="I26" s="63">
        <v>0</v>
      </c>
      <c r="J26" s="64">
        <v>0</v>
      </c>
      <c r="L26" s="34"/>
    </row>
    <row r="27" spans="1:14" s="6" customFormat="1" x14ac:dyDescent="0.25">
      <c r="A27" s="120" t="s">
        <v>47</v>
      </c>
      <c r="B27" s="121">
        <v>7436066957</v>
      </c>
      <c r="C27" s="121">
        <v>7107994136</v>
      </c>
      <c r="D27" s="122">
        <v>0.9558808678166667</v>
      </c>
      <c r="E27" s="121">
        <v>124666340</v>
      </c>
      <c r="F27" s="122">
        <v>1.6765091105405441E-2</v>
      </c>
      <c r="G27" s="121">
        <v>124985562</v>
      </c>
      <c r="H27" s="122">
        <v>1.6808019981899687E-2</v>
      </c>
      <c r="I27" s="121">
        <v>78420919</v>
      </c>
      <c r="J27" s="122">
        <v>1.0546021096028171E-2</v>
      </c>
      <c r="N27" s="44"/>
    </row>
    <row r="28" spans="1:14" x14ac:dyDescent="0.25">
      <c r="H28" s="37"/>
      <c r="J28" s="37"/>
    </row>
    <row r="29" spans="1:14" x14ac:dyDescent="0.25">
      <c r="B29" s="34"/>
      <c r="C29" s="34"/>
      <c r="E29" s="86"/>
      <c r="G29" s="34"/>
      <c r="I29" s="34"/>
    </row>
    <row r="30" spans="1:14" x14ac:dyDescent="0.25">
      <c r="B30" s="34"/>
      <c r="E30" s="91"/>
      <c r="G30" s="34"/>
    </row>
    <row r="31" spans="1:14" x14ac:dyDescent="0.25">
      <c r="G31" s="34"/>
      <c r="I31" s="52"/>
    </row>
    <row r="32" spans="1:14" x14ac:dyDescent="0.25">
      <c r="G32" s="34"/>
    </row>
    <row r="33" spans="7:7" x14ac:dyDescent="0.25">
      <c r="G33" s="34"/>
    </row>
    <row r="34" spans="7:7" x14ac:dyDescent="0.25">
      <c r="G34" s="34"/>
    </row>
    <row r="35" spans="7:7" x14ac:dyDescent="0.25">
      <c r="G35" s="34"/>
    </row>
    <row r="36" spans="7:7" x14ac:dyDescent="0.25">
      <c r="G36" s="34"/>
    </row>
  </sheetData>
  <mergeCells count="2">
    <mergeCell ref="A8:J8"/>
    <mergeCell ref="A9:J9"/>
  </mergeCells>
  <printOptions horizontalCentered="1"/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2"/>
  <sheetViews>
    <sheetView topLeftCell="A4" zoomScaleNormal="100" workbookViewId="0">
      <selection activeCell="C19" sqref="C19"/>
    </sheetView>
  </sheetViews>
  <sheetFormatPr baseColWidth="10" defaultRowHeight="15" x14ac:dyDescent="0.25"/>
  <cols>
    <col min="1" max="1" width="25.85546875" bestFit="1" customWidth="1"/>
    <col min="2" max="3" width="16.28515625" bestFit="1" customWidth="1"/>
    <col min="4" max="5" width="14.5703125" bestFit="1" customWidth="1"/>
    <col min="6" max="6" width="17.28515625" bestFit="1" customWidth="1"/>
    <col min="7" max="7" width="14.5703125" bestFit="1" customWidth="1"/>
    <col min="8" max="9" width="14.5703125" customWidth="1"/>
    <col min="10" max="10" width="15.7109375" bestFit="1" customWidth="1"/>
    <col min="11" max="13" width="13.5703125" bestFit="1" customWidth="1"/>
    <col min="14" max="14" width="11.7109375" bestFit="1" customWidth="1"/>
  </cols>
  <sheetData>
    <row r="1" spans="1:14" s="1" customFormat="1" ht="15" customHeight="1" x14ac:dyDescent="0.25">
      <c r="A1"/>
    </row>
    <row r="2" spans="1:14" s="1" customFormat="1" ht="15" customHeight="1" x14ac:dyDescent="0.2"/>
    <row r="3" spans="1:14" s="1" customFormat="1" ht="15" customHeight="1" x14ac:dyDescent="0.2"/>
    <row r="4" spans="1:14" s="1" customFormat="1" ht="15" customHeight="1" x14ac:dyDescent="0.2"/>
    <row r="5" spans="1:14" s="1" customFormat="1" ht="15" customHeight="1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7.5" customHeight="1" thickTop="1" x14ac:dyDescent="0.25"/>
    <row r="7" spans="1:14" s="11" customFormat="1" ht="12.75" x14ac:dyDescent="0.2">
      <c r="A7" s="31" t="str">
        <f>+resgral!A7</f>
        <v xml:space="preserve">Ordenanza Nº  </v>
      </c>
    </row>
    <row r="8" spans="1:14" ht="15.75" x14ac:dyDescent="0.25">
      <c r="A8" s="179" t="str">
        <f>+resgral!A8</f>
        <v>PRESUPUESTO AÑO 2022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4" x14ac:dyDescent="0.25">
      <c r="A9" s="180" t="s">
        <v>162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4" x14ac:dyDescent="0.25">
      <c r="A10" s="181" t="s">
        <v>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</row>
    <row r="11" spans="1:14" ht="7.5" customHeight="1" x14ac:dyDescent="0.25"/>
    <row r="12" spans="1:14" s="7" customFormat="1" ht="38.25" x14ac:dyDescent="0.25">
      <c r="A12" s="119" t="s">
        <v>3</v>
      </c>
      <c r="B12" s="119" t="s">
        <v>163</v>
      </c>
      <c r="C12" s="119" t="s">
        <v>180</v>
      </c>
      <c r="D12" s="119" t="s">
        <v>407</v>
      </c>
      <c r="E12" s="119" t="s">
        <v>181</v>
      </c>
      <c r="F12" s="119" t="s">
        <v>339</v>
      </c>
      <c r="G12" s="119" t="s">
        <v>408</v>
      </c>
      <c r="H12" s="119" t="s">
        <v>409</v>
      </c>
      <c r="I12" s="119" t="s">
        <v>410</v>
      </c>
      <c r="J12" s="119" t="s">
        <v>166</v>
      </c>
      <c r="K12" s="119" t="s">
        <v>182</v>
      </c>
      <c r="L12" s="119" t="s">
        <v>338</v>
      </c>
      <c r="M12" s="128"/>
      <c r="N12"/>
    </row>
    <row r="13" spans="1:14" x14ac:dyDescent="0.25">
      <c r="C13" s="25">
        <v>111</v>
      </c>
      <c r="D13" s="25">
        <v>211</v>
      </c>
      <c r="E13" s="25">
        <v>311</v>
      </c>
      <c r="F13" s="25">
        <v>411</v>
      </c>
      <c r="G13" s="25">
        <v>511</v>
      </c>
      <c r="H13" s="25">
        <v>911</v>
      </c>
      <c r="I13" s="25">
        <v>1011</v>
      </c>
      <c r="J13" s="25">
        <v>611</v>
      </c>
      <c r="K13" s="25">
        <v>761</v>
      </c>
      <c r="L13" s="25">
        <v>811</v>
      </c>
    </row>
    <row r="14" spans="1:14" s="6" customFormat="1" x14ac:dyDescent="0.25">
      <c r="A14" s="120" t="s">
        <v>168</v>
      </c>
      <c r="B14" s="121">
        <v>5166262838</v>
      </c>
      <c r="C14" s="121">
        <v>55974313</v>
      </c>
      <c r="D14" s="121">
        <v>630700295</v>
      </c>
      <c r="E14" s="121">
        <v>357042893</v>
      </c>
      <c r="F14" s="121">
        <v>2359901344</v>
      </c>
      <c r="G14" s="121">
        <v>480905716</v>
      </c>
      <c r="H14" s="121">
        <v>793086510</v>
      </c>
      <c r="I14" s="121">
        <v>173339446</v>
      </c>
      <c r="J14" s="121">
        <v>124476340</v>
      </c>
      <c r="K14" s="121">
        <v>113365062</v>
      </c>
      <c r="L14" s="121">
        <v>77470919</v>
      </c>
      <c r="N14"/>
    </row>
    <row r="15" spans="1:14" x14ac:dyDescent="0.25">
      <c r="A15" t="s">
        <v>169</v>
      </c>
      <c r="B15" s="123">
        <v>1766766774</v>
      </c>
      <c r="C15" s="62">
        <v>25025905</v>
      </c>
      <c r="D15" s="63">
        <v>216662739</v>
      </c>
      <c r="E15" s="62">
        <v>158532893</v>
      </c>
      <c r="F15" s="63">
        <v>524505728</v>
      </c>
      <c r="G15" s="63">
        <v>176376052</v>
      </c>
      <c r="H15" s="63">
        <v>260047523</v>
      </c>
      <c r="I15" s="65">
        <v>129531297</v>
      </c>
      <c r="J15" s="62">
        <v>109140656</v>
      </c>
      <c r="K15" s="63">
        <v>93865062</v>
      </c>
      <c r="L15" s="62">
        <v>73078919</v>
      </c>
      <c r="M15" s="34"/>
      <c r="N15" s="34"/>
    </row>
    <row r="16" spans="1:14" x14ac:dyDescent="0.25">
      <c r="A16" t="s">
        <v>170</v>
      </c>
      <c r="B16" s="123">
        <v>577478579</v>
      </c>
      <c r="C16" s="62">
        <v>1254368</v>
      </c>
      <c r="D16" s="63">
        <v>11480216</v>
      </c>
      <c r="E16" s="62">
        <v>1310000</v>
      </c>
      <c r="F16" s="63">
        <v>447450000</v>
      </c>
      <c r="G16" s="63">
        <v>72461000</v>
      </c>
      <c r="H16" s="63">
        <v>28288483</v>
      </c>
      <c r="I16" s="65">
        <v>5305512</v>
      </c>
      <c r="J16" s="62">
        <v>3229000</v>
      </c>
      <c r="K16" s="63">
        <v>5500000</v>
      </c>
      <c r="L16" s="62">
        <v>1200000</v>
      </c>
      <c r="M16" s="34"/>
      <c r="N16" s="34"/>
    </row>
    <row r="17" spans="1:14" x14ac:dyDescent="0.25">
      <c r="A17" t="s">
        <v>171</v>
      </c>
      <c r="B17" s="123">
        <v>2389139682</v>
      </c>
      <c r="C17" s="62">
        <v>27686040</v>
      </c>
      <c r="D17" s="63">
        <v>392957340</v>
      </c>
      <c r="E17" s="62">
        <v>166700000</v>
      </c>
      <c r="F17" s="63">
        <v>1386445616</v>
      </c>
      <c r="G17" s="63">
        <v>230568664</v>
      </c>
      <c r="H17" s="63">
        <v>121580701</v>
      </c>
      <c r="I17" s="65">
        <v>34902637</v>
      </c>
      <c r="J17" s="62">
        <v>11106684</v>
      </c>
      <c r="K17" s="63">
        <v>14000000</v>
      </c>
      <c r="L17" s="62">
        <v>3192000</v>
      </c>
      <c r="M17" s="34"/>
      <c r="N17" s="34"/>
    </row>
    <row r="18" spans="1:14" x14ac:dyDescent="0.25">
      <c r="A18" t="s">
        <v>172</v>
      </c>
      <c r="B18" s="123">
        <v>29500000</v>
      </c>
      <c r="C18" s="62">
        <v>0</v>
      </c>
      <c r="D18" s="63">
        <v>0</v>
      </c>
      <c r="E18" s="62">
        <v>29500000</v>
      </c>
      <c r="F18" s="63">
        <v>0</v>
      </c>
      <c r="G18" s="63">
        <v>0</v>
      </c>
      <c r="H18" s="63">
        <v>0</v>
      </c>
      <c r="I18" s="65">
        <v>0</v>
      </c>
      <c r="J18" s="62">
        <v>0</v>
      </c>
      <c r="K18" s="63">
        <v>0</v>
      </c>
      <c r="L18" s="62">
        <v>0</v>
      </c>
    </row>
    <row r="19" spans="1:14" x14ac:dyDescent="0.25">
      <c r="A19" t="s">
        <v>173</v>
      </c>
      <c r="B19" s="123">
        <v>403377803</v>
      </c>
      <c r="C19" s="62">
        <v>2008000</v>
      </c>
      <c r="D19" s="63">
        <v>9600000</v>
      </c>
      <c r="E19" s="62">
        <v>1000000</v>
      </c>
      <c r="F19" s="63">
        <v>1500000</v>
      </c>
      <c r="G19" s="63">
        <v>1500000</v>
      </c>
      <c r="H19" s="63">
        <v>383169803</v>
      </c>
      <c r="I19" s="65">
        <v>3600000</v>
      </c>
      <c r="J19" s="62">
        <v>1000000</v>
      </c>
      <c r="K19" s="63">
        <v>0</v>
      </c>
      <c r="L19" s="62">
        <v>0</v>
      </c>
      <c r="M19" s="34"/>
      <c r="N19" s="34"/>
    </row>
    <row r="20" spans="1:14" s="6" customFormat="1" x14ac:dyDescent="0.25">
      <c r="A20" s="120" t="s">
        <v>174</v>
      </c>
      <c r="B20" s="121">
        <v>1958284119</v>
      </c>
      <c r="C20" s="121">
        <v>620000</v>
      </c>
      <c r="D20" s="121">
        <v>6740000</v>
      </c>
      <c r="E20" s="121">
        <v>51900000</v>
      </c>
      <c r="F20" s="121">
        <v>1210697008</v>
      </c>
      <c r="G20" s="121">
        <v>46730135</v>
      </c>
      <c r="H20" s="121">
        <v>394541734</v>
      </c>
      <c r="I20" s="121">
        <v>234294742</v>
      </c>
      <c r="J20" s="121">
        <v>190000</v>
      </c>
      <c r="K20" s="121">
        <v>11620500</v>
      </c>
      <c r="L20" s="121">
        <v>950000</v>
      </c>
      <c r="N20" s="34"/>
    </row>
    <row r="21" spans="1:14" x14ac:dyDescent="0.25">
      <c r="A21" t="s">
        <v>175</v>
      </c>
      <c r="B21" s="123">
        <v>326382807</v>
      </c>
      <c r="C21" s="63">
        <v>620000</v>
      </c>
      <c r="D21" s="63">
        <v>6740000</v>
      </c>
      <c r="E21" s="63">
        <v>51900000</v>
      </c>
      <c r="F21" s="63">
        <v>166240550</v>
      </c>
      <c r="G21" s="63">
        <v>46730135</v>
      </c>
      <c r="H21" s="63">
        <v>22957880</v>
      </c>
      <c r="I21" s="63">
        <v>18433742</v>
      </c>
      <c r="J21" s="63">
        <v>190000</v>
      </c>
      <c r="K21" s="63">
        <v>11620500</v>
      </c>
      <c r="L21" s="63">
        <v>950000</v>
      </c>
      <c r="M21" s="34"/>
      <c r="N21" s="34"/>
    </row>
    <row r="22" spans="1:14" x14ac:dyDescent="0.25">
      <c r="A22" t="s">
        <v>176</v>
      </c>
      <c r="B22" s="123">
        <v>1487401312</v>
      </c>
      <c r="C22" s="63">
        <v>0</v>
      </c>
      <c r="D22" s="63">
        <v>0</v>
      </c>
      <c r="E22" s="63">
        <v>0</v>
      </c>
      <c r="F22" s="63">
        <v>1044456458</v>
      </c>
      <c r="G22" s="63">
        <v>0</v>
      </c>
      <c r="H22" s="63">
        <v>227083854</v>
      </c>
      <c r="I22" s="63">
        <v>215861000</v>
      </c>
      <c r="J22" s="63">
        <v>0</v>
      </c>
      <c r="K22" s="63">
        <v>0</v>
      </c>
      <c r="L22" s="63">
        <v>0</v>
      </c>
    </row>
    <row r="23" spans="1:14" x14ac:dyDescent="0.25">
      <c r="A23" t="s">
        <v>177</v>
      </c>
      <c r="B23" s="123">
        <v>2000000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2000000</v>
      </c>
      <c r="I23" s="63">
        <v>0</v>
      </c>
      <c r="J23" s="63">
        <v>0</v>
      </c>
      <c r="K23" s="63">
        <v>0</v>
      </c>
      <c r="L23" s="63">
        <v>0</v>
      </c>
    </row>
    <row r="24" spans="1:14" x14ac:dyDescent="0.25">
      <c r="A24" t="s">
        <v>178</v>
      </c>
      <c r="B24" s="123">
        <v>142500000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142500000</v>
      </c>
      <c r="I24" s="63">
        <v>0</v>
      </c>
      <c r="J24" s="63">
        <v>0</v>
      </c>
      <c r="K24" s="63">
        <v>0</v>
      </c>
      <c r="L24" s="63">
        <v>0</v>
      </c>
    </row>
    <row r="25" spans="1:14" s="6" customFormat="1" x14ac:dyDescent="0.25">
      <c r="A25" s="120" t="s">
        <v>44</v>
      </c>
      <c r="B25" s="121">
        <v>311520000</v>
      </c>
      <c r="C25" s="121">
        <v>0</v>
      </c>
      <c r="D25" s="121">
        <v>0</v>
      </c>
      <c r="E25" s="121">
        <v>311520000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N25"/>
    </row>
    <row r="26" spans="1:14" x14ac:dyDescent="0.25">
      <c r="A26" t="s">
        <v>179</v>
      </c>
      <c r="B26" s="123">
        <v>311520000</v>
      </c>
      <c r="C26" s="63">
        <v>0</v>
      </c>
      <c r="D26" s="63">
        <v>0</v>
      </c>
      <c r="E26" s="63">
        <v>311520000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</row>
    <row r="27" spans="1:14" s="6" customFormat="1" x14ac:dyDescent="0.25">
      <c r="A27" s="120" t="s">
        <v>47</v>
      </c>
      <c r="B27" s="121">
        <v>7436066957</v>
      </c>
      <c r="C27" s="121">
        <v>56594313</v>
      </c>
      <c r="D27" s="121">
        <v>637440295</v>
      </c>
      <c r="E27" s="121">
        <v>720462893</v>
      </c>
      <c r="F27" s="121">
        <v>3570598352</v>
      </c>
      <c r="G27" s="121">
        <v>527635851</v>
      </c>
      <c r="H27" s="121">
        <v>1187628244</v>
      </c>
      <c r="I27" s="121">
        <v>407634188</v>
      </c>
      <c r="J27" s="121">
        <v>124666340</v>
      </c>
      <c r="K27" s="121">
        <v>124985562</v>
      </c>
      <c r="L27" s="121">
        <v>78420919</v>
      </c>
      <c r="N27"/>
    </row>
    <row r="28" spans="1:14" x14ac:dyDescent="0.25">
      <c r="B28" s="124">
        <v>1</v>
      </c>
      <c r="C28" s="124">
        <v>7.6107858263331669E-3</v>
      </c>
      <c r="D28" s="124">
        <v>8.5722775048433439E-2</v>
      </c>
      <c r="E28" s="124">
        <v>9.6887628522734942E-2</v>
      </c>
      <c r="F28" s="124">
        <v>0.48017296948069965</v>
      </c>
      <c r="G28" s="124">
        <v>7.0956307151498393E-2</v>
      </c>
      <c r="H28" s="124">
        <v>0.15971188141091397</v>
      </c>
      <c r="I28" s="124">
        <v>5.4818520376053143E-2</v>
      </c>
      <c r="J28" s="124">
        <v>1.6765091105405441E-2</v>
      </c>
      <c r="K28" s="124">
        <v>1.6808019981899687E-2</v>
      </c>
      <c r="L28" s="124">
        <v>1.0546021096028171E-2</v>
      </c>
      <c r="N28" s="34"/>
    </row>
    <row r="29" spans="1:14" x14ac:dyDescent="0.25">
      <c r="C29" s="92"/>
    </row>
    <row r="30" spans="1:14" s="25" customFormat="1" x14ac:dyDescent="0.25">
      <c r="B30" s="129"/>
      <c r="C30" s="129"/>
      <c r="D30" s="129"/>
      <c r="E30" s="130"/>
      <c r="J30" s="130"/>
      <c r="L30" s="130"/>
    </row>
    <row r="31" spans="1:14" x14ac:dyDescent="0.25">
      <c r="B31" s="92"/>
      <c r="C31" s="34"/>
      <c r="D31" s="92"/>
      <c r="E31" s="34"/>
      <c r="F31" s="34"/>
      <c r="G31" s="34"/>
      <c r="H31" s="34"/>
      <c r="I31" s="34"/>
      <c r="J31" s="34"/>
      <c r="K31" s="34"/>
      <c r="L31" s="34"/>
    </row>
    <row r="32" spans="1:14" x14ac:dyDescent="0.25">
      <c r="B32" s="92"/>
    </row>
  </sheetData>
  <mergeCells count="3">
    <mergeCell ref="A8:L8"/>
    <mergeCell ref="A9:L9"/>
    <mergeCell ref="A10:L10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5:G96"/>
  <sheetViews>
    <sheetView topLeftCell="A67" zoomScale="110" zoomScaleNormal="110" zoomScaleSheetLayoutView="90" workbookViewId="0">
      <selection activeCell="B97" sqref="B97"/>
    </sheetView>
  </sheetViews>
  <sheetFormatPr baseColWidth="10" defaultColWidth="54.85546875" defaultRowHeight="15" x14ac:dyDescent="0.25"/>
  <cols>
    <col min="1" max="1" width="4" customWidth="1"/>
    <col min="2" max="2" width="58" customWidth="1"/>
    <col min="3" max="3" width="17.85546875" style="55" customWidth="1"/>
    <col min="4" max="4" width="17" style="55" customWidth="1"/>
    <col min="5" max="5" width="16.85546875" bestFit="1" customWidth="1"/>
    <col min="6" max="6" width="12.140625" customWidth="1"/>
    <col min="7" max="7" width="12" bestFit="1" customWidth="1"/>
    <col min="8" max="252" width="11.42578125" customWidth="1"/>
  </cols>
  <sheetData>
    <row r="5" spans="1:6" ht="15.75" thickBot="1" x14ac:dyDescent="0.3">
      <c r="A5" s="50"/>
      <c r="B5" s="50"/>
      <c r="C5" s="150"/>
      <c r="D5" s="150"/>
      <c r="E5" s="50"/>
      <c r="F5" s="50"/>
    </row>
    <row r="6" spans="1:6" ht="15.75" thickTop="1" x14ac:dyDescent="0.25">
      <c r="B6" s="6" t="e">
        <f>+#REF!</f>
        <v>#REF!</v>
      </c>
    </row>
    <row r="7" spans="1:6" ht="13.5" customHeight="1" x14ac:dyDescent="0.25">
      <c r="A7" s="187" t="str">
        <f>+resgral!A8</f>
        <v>PRESUPUESTO AÑO 2022</v>
      </c>
      <c r="B7" s="187"/>
      <c r="C7" s="187"/>
      <c r="D7" s="187"/>
      <c r="E7" s="187"/>
      <c r="F7" s="187"/>
    </row>
    <row r="8" spans="1:6" ht="15.75" customHeight="1" thickBot="1" x14ac:dyDescent="0.3">
      <c r="A8" s="188" t="s">
        <v>449</v>
      </c>
      <c r="B8" s="188"/>
      <c r="C8" s="188"/>
      <c r="D8" s="188"/>
      <c r="E8" s="188"/>
      <c r="F8" s="188"/>
    </row>
    <row r="9" spans="1:6" x14ac:dyDescent="0.25">
      <c r="A9" s="155" t="s">
        <v>276</v>
      </c>
      <c r="B9" s="125"/>
      <c r="C9" s="126" t="s">
        <v>362</v>
      </c>
      <c r="D9" s="126" t="s">
        <v>363</v>
      </c>
      <c r="E9" s="126" t="s">
        <v>308</v>
      </c>
      <c r="F9" s="177" t="s">
        <v>309</v>
      </c>
    </row>
    <row r="10" spans="1:6" x14ac:dyDescent="0.25">
      <c r="A10" s="154">
        <v>1</v>
      </c>
      <c r="B10" s="194" t="s">
        <v>426</v>
      </c>
      <c r="C10" s="195">
        <v>9500000</v>
      </c>
      <c r="D10" s="195"/>
      <c r="E10" s="196" t="s">
        <v>365</v>
      </c>
      <c r="F10" s="197" t="s">
        <v>459</v>
      </c>
    </row>
    <row r="11" spans="1:6" x14ac:dyDescent="0.25">
      <c r="A11" s="154">
        <v>2</v>
      </c>
      <c r="B11" s="194" t="s">
        <v>427</v>
      </c>
      <c r="C11" s="195">
        <v>9500000</v>
      </c>
      <c r="D11" s="195"/>
      <c r="E11" s="196" t="s">
        <v>365</v>
      </c>
      <c r="F11" s="197" t="s">
        <v>459</v>
      </c>
    </row>
    <row r="12" spans="1:6" x14ac:dyDescent="0.25">
      <c r="A12" s="154">
        <v>3</v>
      </c>
      <c r="B12" s="194" t="s">
        <v>428</v>
      </c>
      <c r="C12" s="195">
        <v>9500000</v>
      </c>
      <c r="D12" s="195"/>
      <c r="E12" s="196" t="s">
        <v>365</v>
      </c>
      <c r="F12" s="197" t="s">
        <v>459</v>
      </c>
    </row>
    <row r="13" spans="1:6" x14ac:dyDescent="0.25">
      <c r="A13" s="154">
        <v>4</v>
      </c>
      <c r="B13" s="194" t="s">
        <v>429</v>
      </c>
      <c r="C13" s="195">
        <v>6800000</v>
      </c>
      <c r="D13" s="195"/>
      <c r="E13" s="196" t="s">
        <v>365</v>
      </c>
      <c r="F13" s="197" t="s">
        <v>459</v>
      </c>
    </row>
    <row r="14" spans="1:6" x14ac:dyDescent="0.25">
      <c r="A14" s="154">
        <v>5</v>
      </c>
      <c r="B14" s="194" t="s">
        <v>430</v>
      </c>
      <c r="C14" s="195">
        <v>3850000</v>
      </c>
      <c r="D14" s="195"/>
      <c r="E14" s="196" t="s">
        <v>365</v>
      </c>
      <c r="F14" s="197" t="s">
        <v>459</v>
      </c>
    </row>
    <row r="15" spans="1:6" x14ac:dyDescent="0.25">
      <c r="A15" s="154">
        <v>6</v>
      </c>
      <c r="B15" s="194" t="s">
        <v>431</v>
      </c>
      <c r="C15" s="195">
        <v>12000000</v>
      </c>
      <c r="D15" s="195"/>
      <c r="E15" s="196" t="s">
        <v>365</v>
      </c>
      <c r="F15" s="197" t="s">
        <v>459</v>
      </c>
    </row>
    <row r="16" spans="1:6" x14ac:dyDescent="0.25">
      <c r="A16" s="154">
        <v>7</v>
      </c>
      <c r="B16" s="194" t="s">
        <v>432</v>
      </c>
      <c r="C16" s="195">
        <v>20800000</v>
      </c>
      <c r="D16" s="195"/>
      <c r="E16" s="196" t="s">
        <v>365</v>
      </c>
      <c r="F16" s="197" t="s">
        <v>459</v>
      </c>
    </row>
    <row r="17" spans="1:7" x14ac:dyDescent="0.25">
      <c r="A17" s="154">
        <v>8</v>
      </c>
      <c r="B17" s="194" t="s">
        <v>433</v>
      </c>
      <c r="C17" s="195">
        <v>3500000</v>
      </c>
      <c r="D17" s="195"/>
      <c r="E17" s="196" t="s">
        <v>365</v>
      </c>
      <c r="F17" s="197" t="s">
        <v>459</v>
      </c>
    </row>
    <row r="18" spans="1:7" x14ac:dyDescent="0.25">
      <c r="A18" s="154">
        <v>9</v>
      </c>
      <c r="B18" s="194" t="s">
        <v>470</v>
      </c>
      <c r="C18" s="195">
        <v>15000000</v>
      </c>
      <c r="D18" s="195"/>
      <c r="E18" s="196" t="s">
        <v>365</v>
      </c>
      <c r="F18" s="197" t="s">
        <v>459</v>
      </c>
    </row>
    <row r="19" spans="1:7" x14ac:dyDescent="0.25">
      <c r="A19" s="154">
        <v>10</v>
      </c>
      <c r="B19" s="194" t="s">
        <v>480</v>
      </c>
      <c r="C19" s="195">
        <v>1800000</v>
      </c>
      <c r="D19" s="195"/>
      <c r="E19" s="196" t="s">
        <v>365</v>
      </c>
      <c r="F19" s="197" t="s">
        <v>459</v>
      </c>
    </row>
    <row r="20" spans="1:7" x14ac:dyDescent="0.25">
      <c r="A20" s="154">
        <v>11</v>
      </c>
      <c r="B20" s="194" t="s">
        <v>481</v>
      </c>
      <c r="C20" s="195">
        <v>1800000</v>
      </c>
      <c r="D20" s="195"/>
      <c r="E20" s="196" t="s">
        <v>365</v>
      </c>
      <c r="F20" s="197" t="s">
        <v>459</v>
      </c>
    </row>
    <row r="21" spans="1:7" x14ac:dyDescent="0.25">
      <c r="A21" s="154">
        <v>12</v>
      </c>
      <c r="B21" s="194" t="s">
        <v>425</v>
      </c>
      <c r="C21" s="195">
        <v>5241854</v>
      </c>
      <c r="D21" s="195"/>
      <c r="E21" s="196" t="s">
        <v>447</v>
      </c>
      <c r="F21" s="197" t="s">
        <v>459</v>
      </c>
    </row>
    <row r="22" spans="1:7" x14ac:dyDescent="0.25">
      <c r="A22" s="154">
        <v>13</v>
      </c>
      <c r="B22" s="194" t="s">
        <v>434</v>
      </c>
      <c r="C22" s="195">
        <v>42250000</v>
      </c>
      <c r="D22" s="195"/>
      <c r="E22" s="196" t="s">
        <v>447</v>
      </c>
      <c r="F22" s="197" t="s">
        <v>459</v>
      </c>
    </row>
    <row r="23" spans="1:7" x14ac:dyDescent="0.25">
      <c r="A23" s="154">
        <v>14</v>
      </c>
      <c r="B23" s="194" t="s">
        <v>435</v>
      </c>
      <c r="C23" s="195"/>
      <c r="D23" s="195">
        <v>21000000</v>
      </c>
      <c r="E23" s="196" t="s">
        <v>447</v>
      </c>
      <c r="F23" s="197" t="s">
        <v>459</v>
      </c>
    </row>
    <row r="24" spans="1:7" x14ac:dyDescent="0.25">
      <c r="A24" s="154">
        <v>15</v>
      </c>
      <c r="B24" s="194" t="s">
        <v>471</v>
      </c>
      <c r="C24" s="195">
        <v>12900000</v>
      </c>
      <c r="D24" s="195"/>
      <c r="E24" s="196" t="s">
        <v>447</v>
      </c>
      <c r="F24" s="197" t="s">
        <v>450</v>
      </c>
    </row>
    <row r="25" spans="1:7" x14ac:dyDescent="0.25">
      <c r="A25" s="154">
        <v>16</v>
      </c>
      <c r="B25" s="194" t="s">
        <v>436</v>
      </c>
      <c r="C25" s="195">
        <v>2000000</v>
      </c>
      <c r="D25" s="195"/>
      <c r="E25" s="196" t="s">
        <v>447</v>
      </c>
      <c r="F25" s="197" t="s">
        <v>459</v>
      </c>
    </row>
    <row r="26" spans="1:7" x14ac:dyDescent="0.25">
      <c r="A26" s="154">
        <v>17</v>
      </c>
      <c r="B26" s="194" t="s">
        <v>437</v>
      </c>
      <c r="C26" s="195">
        <v>3000000</v>
      </c>
      <c r="D26" s="195"/>
      <c r="E26" s="196" t="s">
        <v>447</v>
      </c>
      <c r="F26" s="197" t="s">
        <v>459</v>
      </c>
    </row>
    <row r="27" spans="1:7" x14ac:dyDescent="0.25">
      <c r="A27" s="154">
        <v>18</v>
      </c>
      <c r="B27" s="194" t="s">
        <v>438</v>
      </c>
      <c r="C27" s="195">
        <v>8000000</v>
      </c>
      <c r="D27" s="195"/>
      <c r="E27" s="196" t="s">
        <v>447</v>
      </c>
      <c r="F27" s="197" t="s">
        <v>459</v>
      </c>
      <c r="G27" s="51"/>
    </row>
    <row r="28" spans="1:7" x14ac:dyDescent="0.25">
      <c r="A28" s="154">
        <v>19</v>
      </c>
      <c r="B28" s="194" t="s">
        <v>512</v>
      </c>
      <c r="C28" s="195">
        <v>10600000</v>
      </c>
      <c r="D28" s="195"/>
      <c r="E28" s="196" t="s">
        <v>447</v>
      </c>
      <c r="F28" s="197" t="s">
        <v>459</v>
      </c>
      <c r="G28" s="51"/>
    </row>
    <row r="29" spans="1:7" x14ac:dyDescent="0.25">
      <c r="A29" s="154">
        <v>20</v>
      </c>
      <c r="B29" s="194" t="s">
        <v>517</v>
      </c>
      <c r="C29" s="195"/>
      <c r="D29" s="195">
        <v>5600000</v>
      </c>
      <c r="E29" s="196" t="s">
        <v>447</v>
      </c>
      <c r="F29" s="197" t="s">
        <v>459</v>
      </c>
      <c r="G29" s="51"/>
    </row>
    <row r="30" spans="1:7" x14ac:dyDescent="0.25">
      <c r="A30" s="154">
        <v>21</v>
      </c>
      <c r="B30" s="194" t="s">
        <v>518</v>
      </c>
      <c r="C30" s="195"/>
      <c r="D30" s="195">
        <v>6070000</v>
      </c>
      <c r="E30" s="196" t="s">
        <v>447</v>
      </c>
      <c r="F30" s="197" t="s">
        <v>459</v>
      </c>
      <c r="G30" s="51"/>
    </row>
    <row r="31" spans="1:7" x14ac:dyDescent="0.25">
      <c r="A31" s="154">
        <v>22</v>
      </c>
      <c r="B31" s="194" t="s">
        <v>519</v>
      </c>
      <c r="C31" s="195"/>
      <c r="D31" s="195">
        <v>5880000</v>
      </c>
      <c r="E31" s="196" t="s">
        <v>447</v>
      </c>
      <c r="F31" s="197" t="s">
        <v>459</v>
      </c>
      <c r="G31" s="51"/>
    </row>
    <row r="32" spans="1:7" x14ac:dyDescent="0.25">
      <c r="A32" s="154">
        <v>23</v>
      </c>
      <c r="B32" s="194" t="s">
        <v>520</v>
      </c>
      <c r="C32" s="195"/>
      <c r="D32" s="195">
        <v>33100000</v>
      </c>
      <c r="E32" s="196" t="s">
        <v>447</v>
      </c>
      <c r="F32" s="197" t="s">
        <v>459</v>
      </c>
      <c r="G32" s="51"/>
    </row>
    <row r="33" spans="1:7" x14ac:dyDescent="0.25">
      <c r="A33" s="154">
        <v>24</v>
      </c>
      <c r="B33" s="194" t="s">
        <v>513</v>
      </c>
      <c r="C33" s="195">
        <v>8000000</v>
      </c>
      <c r="D33" s="195"/>
      <c r="E33" s="196" t="s">
        <v>447</v>
      </c>
      <c r="F33" s="197" t="s">
        <v>459</v>
      </c>
      <c r="G33" s="51"/>
    </row>
    <row r="34" spans="1:7" x14ac:dyDescent="0.25">
      <c r="A34" s="154">
        <v>25</v>
      </c>
      <c r="B34" s="194" t="s">
        <v>521</v>
      </c>
      <c r="C34" s="195"/>
      <c r="D34" s="195">
        <v>19000000</v>
      </c>
      <c r="E34" s="196" t="s">
        <v>447</v>
      </c>
      <c r="F34" s="197" t="s">
        <v>459</v>
      </c>
      <c r="G34" s="51"/>
    </row>
    <row r="35" spans="1:7" x14ac:dyDescent="0.25">
      <c r="A35" s="154">
        <v>26</v>
      </c>
      <c r="B35" s="194" t="s">
        <v>514</v>
      </c>
      <c r="C35" s="195">
        <v>8500000</v>
      </c>
      <c r="D35" s="195"/>
      <c r="E35" s="196" t="s">
        <v>447</v>
      </c>
      <c r="F35" s="197" t="s">
        <v>459</v>
      </c>
      <c r="G35" s="51"/>
    </row>
    <row r="36" spans="1:7" x14ac:dyDescent="0.25">
      <c r="A36" s="154">
        <v>27</v>
      </c>
      <c r="B36" s="194" t="s">
        <v>522</v>
      </c>
      <c r="C36" s="195"/>
      <c r="D36" s="195">
        <v>56400000</v>
      </c>
      <c r="E36" s="196" t="s">
        <v>447</v>
      </c>
      <c r="F36" s="197" t="s">
        <v>459</v>
      </c>
      <c r="G36" s="51"/>
    </row>
    <row r="37" spans="1:7" x14ac:dyDescent="0.25">
      <c r="A37" s="154">
        <v>28</v>
      </c>
      <c r="B37" s="194" t="s">
        <v>515</v>
      </c>
      <c r="C37" s="195">
        <v>122792000</v>
      </c>
      <c r="D37" s="195"/>
      <c r="E37" s="196" t="s">
        <v>447</v>
      </c>
      <c r="F37" s="197" t="s">
        <v>459</v>
      </c>
      <c r="G37" s="51"/>
    </row>
    <row r="38" spans="1:7" x14ac:dyDescent="0.25">
      <c r="A38" s="154">
        <v>29</v>
      </c>
      <c r="B38" s="194" t="s">
        <v>523</v>
      </c>
      <c r="C38" s="195"/>
      <c r="D38" s="195">
        <v>61859952.599999994</v>
      </c>
      <c r="E38" s="196" t="s">
        <v>447</v>
      </c>
      <c r="F38" s="197" t="s">
        <v>459</v>
      </c>
      <c r="G38" s="51"/>
    </row>
    <row r="39" spans="1:7" x14ac:dyDescent="0.25">
      <c r="A39" s="154">
        <v>30</v>
      </c>
      <c r="B39" s="194" t="s">
        <v>516</v>
      </c>
      <c r="C39" s="195">
        <v>3800000</v>
      </c>
      <c r="D39" s="195"/>
      <c r="E39" s="196" t="s">
        <v>447</v>
      </c>
      <c r="F39" s="197" t="s">
        <v>459</v>
      </c>
      <c r="G39" s="51"/>
    </row>
    <row r="40" spans="1:7" x14ac:dyDescent="0.25">
      <c r="A40" s="154">
        <v>31</v>
      </c>
      <c r="B40" s="194" t="s">
        <v>460</v>
      </c>
      <c r="C40" s="198">
        <v>160613000</v>
      </c>
      <c r="D40" s="195"/>
      <c r="E40" s="196" t="s">
        <v>411</v>
      </c>
      <c r="F40" s="197" t="s">
        <v>450</v>
      </c>
      <c r="G40" s="51"/>
    </row>
    <row r="41" spans="1:7" x14ac:dyDescent="0.25">
      <c r="A41" s="154">
        <v>32</v>
      </c>
      <c r="B41" s="194" t="s">
        <v>463</v>
      </c>
      <c r="C41" s="198">
        <v>8153000</v>
      </c>
      <c r="D41" s="195"/>
      <c r="E41" s="196" t="s">
        <v>411</v>
      </c>
      <c r="F41" s="197" t="s">
        <v>450</v>
      </c>
      <c r="G41" s="51"/>
    </row>
    <row r="42" spans="1:7" x14ac:dyDescent="0.25">
      <c r="A42" s="154">
        <v>33</v>
      </c>
      <c r="B42" s="194" t="s">
        <v>524</v>
      </c>
      <c r="C42" s="195">
        <v>46000000</v>
      </c>
      <c r="D42" s="195"/>
      <c r="E42" s="196" t="s">
        <v>411</v>
      </c>
      <c r="F42" s="197" t="s">
        <v>459</v>
      </c>
      <c r="G42" s="51"/>
    </row>
    <row r="43" spans="1:7" x14ac:dyDescent="0.25">
      <c r="A43" s="154">
        <v>34</v>
      </c>
      <c r="B43" s="194" t="s">
        <v>423</v>
      </c>
      <c r="C43" s="195">
        <v>43260800</v>
      </c>
      <c r="D43" s="195"/>
      <c r="E43" s="196" t="s">
        <v>369</v>
      </c>
      <c r="F43" s="197" t="s">
        <v>450</v>
      </c>
      <c r="G43" s="51"/>
    </row>
    <row r="44" spans="1:7" x14ac:dyDescent="0.25">
      <c r="A44" s="154">
        <v>35</v>
      </c>
      <c r="B44" s="194" t="s">
        <v>465</v>
      </c>
      <c r="C44" s="195">
        <v>6348000</v>
      </c>
      <c r="D44" s="195"/>
      <c r="E44" s="199" t="s">
        <v>369</v>
      </c>
      <c r="F44" s="197" t="s">
        <v>450</v>
      </c>
      <c r="G44" s="51"/>
    </row>
    <row r="45" spans="1:7" x14ac:dyDescent="0.25">
      <c r="A45" s="154">
        <v>36</v>
      </c>
      <c r="B45" s="200" t="s">
        <v>457</v>
      </c>
      <c r="C45" s="195">
        <v>31085072</v>
      </c>
      <c r="D45" s="195"/>
      <c r="E45" s="199" t="s">
        <v>369</v>
      </c>
      <c r="F45" s="197" t="s">
        <v>450</v>
      </c>
      <c r="G45" s="51"/>
    </row>
    <row r="46" spans="1:7" x14ac:dyDescent="0.25">
      <c r="A46" s="154">
        <v>37</v>
      </c>
      <c r="B46" s="200" t="s">
        <v>458</v>
      </c>
      <c r="C46" s="195">
        <v>15009600</v>
      </c>
      <c r="D46" s="195"/>
      <c r="E46" s="199" t="s">
        <v>369</v>
      </c>
      <c r="F46" s="197" t="s">
        <v>450</v>
      </c>
      <c r="G46" s="51"/>
    </row>
    <row r="47" spans="1:7" x14ac:dyDescent="0.25">
      <c r="A47" s="154">
        <v>38</v>
      </c>
      <c r="B47" s="200" t="s">
        <v>482</v>
      </c>
      <c r="C47" s="195">
        <v>20000000</v>
      </c>
      <c r="D47" s="195"/>
      <c r="E47" s="199" t="s">
        <v>369</v>
      </c>
      <c r="F47" s="197" t="s">
        <v>459</v>
      </c>
      <c r="G47" s="51"/>
    </row>
    <row r="48" spans="1:7" x14ac:dyDescent="0.25">
      <c r="A48" s="154">
        <v>39</v>
      </c>
      <c r="B48" s="200" t="s">
        <v>483</v>
      </c>
      <c r="C48" s="195">
        <v>16000000</v>
      </c>
      <c r="D48" s="195"/>
      <c r="E48" s="199" t="s">
        <v>369</v>
      </c>
      <c r="F48" s="197" t="s">
        <v>459</v>
      </c>
      <c r="G48" s="51"/>
    </row>
    <row r="49" spans="1:7" x14ac:dyDescent="0.25">
      <c r="A49" s="154">
        <v>40</v>
      </c>
      <c r="B49" s="194" t="s">
        <v>484</v>
      </c>
      <c r="C49" s="195">
        <v>15000000</v>
      </c>
      <c r="D49" s="195"/>
      <c r="E49" s="199" t="s">
        <v>369</v>
      </c>
      <c r="F49" s="197" t="s">
        <v>459</v>
      </c>
      <c r="G49" s="51"/>
    </row>
    <row r="50" spans="1:7" x14ac:dyDescent="0.25">
      <c r="A50" s="154">
        <v>41</v>
      </c>
      <c r="B50" s="194" t="s">
        <v>485</v>
      </c>
      <c r="C50" s="195">
        <v>10000000</v>
      </c>
      <c r="D50" s="195"/>
      <c r="E50" s="199" t="s">
        <v>369</v>
      </c>
      <c r="F50" s="197" t="s">
        <v>459</v>
      </c>
      <c r="G50" s="51"/>
    </row>
    <row r="51" spans="1:7" x14ac:dyDescent="0.25">
      <c r="A51" s="154">
        <v>42</v>
      </c>
      <c r="B51" s="194" t="s">
        <v>486</v>
      </c>
      <c r="C51" s="195">
        <v>25000000</v>
      </c>
      <c r="D51" s="195"/>
      <c r="E51" s="199" t="s">
        <v>369</v>
      </c>
      <c r="F51" s="197" t="s">
        <v>459</v>
      </c>
      <c r="G51" s="51"/>
    </row>
    <row r="52" spans="1:7" x14ac:dyDescent="0.25">
      <c r="A52" s="154">
        <v>43</v>
      </c>
      <c r="B52" s="194" t="s">
        <v>424</v>
      </c>
      <c r="C52" s="195">
        <v>25000000</v>
      </c>
      <c r="D52" s="195"/>
      <c r="E52" s="199" t="s">
        <v>369</v>
      </c>
      <c r="F52" s="197" t="s">
        <v>459</v>
      </c>
      <c r="G52" s="51"/>
    </row>
    <row r="53" spans="1:7" x14ac:dyDescent="0.25">
      <c r="A53" s="154">
        <v>44</v>
      </c>
      <c r="B53" s="194" t="s">
        <v>487</v>
      </c>
      <c r="C53" s="195">
        <v>15000000</v>
      </c>
      <c r="D53" s="195"/>
      <c r="E53" s="199" t="s">
        <v>369</v>
      </c>
      <c r="F53" s="197" t="s">
        <v>459</v>
      </c>
      <c r="G53" s="51"/>
    </row>
    <row r="54" spans="1:7" x14ac:dyDescent="0.25">
      <c r="A54" s="154">
        <v>45</v>
      </c>
      <c r="B54" s="194" t="s">
        <v>488</v>
      </c>
      <c r="C54" s="195">
        <v>15000000</v>
      </c>
      <c r="D54" s="195"/>
      <c r="E54" s="199" t="s">
        <v>369</v>
      </c>
      <c r="F54" s="197" t="s">
        <v>459</v>
      </c>
      <c r="G54" s="51"/>
    </row>
    <row r="55" spans="1:7" x14ac:dyDescent="0.25">
      <c r="A55" s="154">
        <v>46</v>
      </c>
      <c r="B55" s="194" t="s">
        <v>489</v>
      </c>
      <c r="C55" s="195">
        <v>10000000</v>
      </c>
      <c r="D55" s="195"/>
      <c r="E55" s="199" t="s">
        <v>369</v>
      </c>
      <c r="F55" s="197" t="s">
        <v>459</v>
      </c>
      <c r="G55" s="51"/>
    </row>
    <row r="56" spans="1:7" x14ac:dyDescent="0.25">
      <c r="A56" s="154">
        <v>47</v>
      </c>
      <c r="B56" s="194" t="s">
        <v>490</v>
      </c>
      <c r="C56" s="195">
        <v>12000000</v>
      </c>
      <c r="D56" s="195"/>
      <c r="E56" s="199" t="s">
        <v>369</v>
      </c>
      <c r="F56" s="197" t="s">
        <v>459</v>
      </c>
      <c r="G56" s="51"/>
    </row>
    <row r="57" spans="1:7" x14ac:dyDescent="0.25">
      <c r="A57" s="154">
        <v>48</v>
      </c>
      <c r="B57" s="194" t="s">
        <v>491</v>
      </c>
      <c r="C57" s="195">
        <v>10000000</v>
      </c>
      <c r="D57" s="195"/>
      <c r="E57" s="199" t="s">
        <v>369</v>
      </c>
      <c r="F57" s="197" t="s">
        <v>459</v>
      </c>
      <c r="G57" s="51"/>
    </row>
    <row r="58" spans="1:7" x14ac:dyDescent="0.25">
      <c r="A58" s="154">
        <v>49</v>
      </c>
      <c r="B58" s="194" t="s">
        <v>492</v>
      </c>
      <c r="C58" s="195">
        <v>15000000</v>
      </c>
      <c r="D58" s="195"/>
      <c r="E58" s="199" t="s">
        <v>369</v>
      </c>
      <c r="F58" s="197" t="s">
        <v>459</v>
      </c>
      <c r="G58" s="51"/>
    </row>
    <row r="59" spans="1:7" x14ac:dyDescent="0.25">
      <c r="A59" s="154">
        <v>50</v>
      </c>
      <c r="B59" s="194" t="s">
        <v>493</v>
      </c>
      <c r="C59" s="195">
        <v>15000000</v>
      </c>
      <c r="D59" s="195"/>
      <c r="E59" s="199" t="s">
        <v>369</v>
      </c>
      <c r="F59" s="197" t="s">
        <v>459</v>
      </c>
      <c r="G59" s="51"/>
    </row>
    <row r="60" spans="1:7" x14ac:dyDescent="0.25">
      <c r="A60" s="154">
        <v>51</v>
      </c>
      <c r="B60" s="194" t="s">
        <v>494</v>
      </c>
      <c r="C60" s="195">
        <v>10000000</v>
      </c>
      <c r="D60" s="195"/>
      <c r="E60" s="199" t="s">
        <v>369</v>
      </c>
      <c r="F60" s="197" t="s">
        <v>459</v>
      </c>
      <c r="G60" s="51"/>
    </row>
    <row r="61" spans="1:7" x14ac:dyDescent="0.25">
      <c r="A61" s="154">
        <v>52</v>
      </c>
      <c r="B61" s="194" t="s">
        <v>495</v>
      </c>
      <c r="C61" s="195">
        <v>14000000</v>
      </c>
      <c r="D61" s="195"/>
      <c r="E61" s="199" t="s">
        <v>369</v>
      </c>
      <c r="F61" s="197" t="s">
        <v>459</v>
      </c>
      <c r="G61" s="51"/>
    </row>
    <row r="62" spans="1:7" x14ac:dyDescent="0.25">
      <c r="A62" s="154">
        <v>53</v>
      </c>
      <c r="B62" s="194" t="s">
        <v>496</v>
      </c>
      <c r="C62" s="195">
        <v>10000000</v>
      </c>
      <c r="D62" s="195"/>
      <c r="E62" s="199" t="s">
        <v>369</v>
      </c>
      <c r="F62" s="197" t="s">
        <v>459</v>
      </c>
      <c r="G62" s="51"/>
    </row>
    <row r="63" spans="1:7" x14ac:dyDescent="0.25">
      <c r="A63" s="154">
        <v>54</v>
      </c>
      <c r="B63" s="194" t="s">
        <v>497</v>
      </c>
      <c r="C63" s="195">
        <v>5600000</v>
      </c>
      <c r="D63" s="195"/>
      <c r="E63" s="199" t="s">
        <v>369</v>
      </c>
      <c r="F63" s="197" t="s">
        <v>459</v>
      </c>
      <c r="G63" s="51"/>
    </row>
    <row r="64" spans="1:7" x14ac:dyDescent="0.25">
      <c r="A64" s="154">
        <v>55</v>
      </c>
      <c r="B64" s="194" t="s">
        <v>498</v>
      </c>
      <c r="C64" s="195">
        <v>1048800</v>
      </c>
      <c r="D64" s="195"/>
      <c r="E64" s="199" t="s">
        <v>369</v>
      </c>
      <c r="F64" s="197" t="s">
        <v>459</v>
      </c>
      <c r="G64" s="51"/>
    </row>
    <row r="65" spans="1:7" x14ac:dyDescent="0.25">
      <c r="A65" s="154">
        <v>56</v>
      </c>
      <c r="B65" s="194" t="s">
        <v>499</v>
      </c>
      <c r="C65" s="195">
        <v>6000000</v>
      </c>
      <c r="D65" s="195"/>
      <c r="E65" s="199" t="s">
        <v>369</v>
      </c>
      <c r="F65" s="197" t="s">
        <v>459</v>
      </c>
      <c r="G65" s="51"/>
    </row>
    <row r="66" spans="1:7" x14ac:dyDescent="0.25">
      <c r="A66" s="154">
        <v>57</v>
      </c>
      <c r="B66" s="194" t="s">
        <v>453</v>
      </c>
      <c r="C66" s="195">
        <v>3000000</v>
      </c>
      <c r="D66" s="195"/>
      <c r="E66" s="199" t="s">
        <v>370</v>
      </c>
      <c r="F66" s="197" t="s">
        <v>450</v>
      </c>
      <c r="G66" s="51"/>
    </row>
    <row r="67" spans="1:7" x14ac:dyDescent="0.25">
      <c r="A67" s="154">
        <v>58</v>
      </c>
      <c r="B67" s="194" t="s">
        <v>454</v>
      </c>
      <c r="C67" s="195">
        <v>8699186</v>
      </c>
      <c r="D67" s="195"/>
      <c r="E67" s="199" t="s">
        <v>370</v>
      </c>
      <c r="F67" s="197" t="s">
        <v>450</v>
      </c>
      <c r="G67" s="51"/>
    </row>
    <row r="68" spans="1:7" x14ac:dyDescent="0.25">
      <c r="A68" s="154">
        <v>59</v>
      </c>
      <c r="B68" s="194" t="s">
        <v>456</v>
      </c>
      <c r="C68" s="195">
        <v>6615000</v>
      </c>
      <c r="D68" s="195"/>
      <c r="E68" s="199" t="s">
        <v>370</v>
      </c>
      <c r="F68" s="197" t="s">
        <v>450</v>
      </c>
      <c r="G68" s="51"/>
    </row>
    <row r="69" spans="1:7" x14ac:dyDescent="0.25">
      <c r="A69" s="154">
        <v>60</v>
      </c>
      <c r="B69" s="194" t="s">
        <v>455</v>
      </c>
      <c r="C69" s="195">
        <v>3240000</v>
      </c>
      <c r="D69" s="195"/>
      <c r="E69" s="199" t="s">
        <v>370</v>
      </c>
      <c r="F69" s="197" t="s">
        <v>450</v>
      </c>
      <c r="G69" s="51"/>
    </row>
    <row r="70" spans="1:7" x14ac:dyDescent="0.25">
      <c r="A70" s="154">
        <v>61</v>
      </c>
      <c r="B70" s="194" t="s">
        <v>469</v>
      </c>
      <c r="C70" s="195">
        <v>115000000</v>
      </c>
      <c r="D70" s="195"/>
      <c r="E70" s="199" t="s">
        <v>370</v>
      </c>
      <c r="F70" s="197" t="s">
        <v>450</v>
      </c>
    </row>
    <row r="71" spans="1:7" x14ac:dyDescent="0.25">
      <c r="A71" s="154">
        <v>62</v>
      </c>
      <c r="B71" s="194" t="s">
        <v>500</v>
      </c>
      <c r="C71" s="195">
        <v>127500000</v>
      </c>
      <c r="D71" s="195"/>
      <c r="E71" s="199" t="s">
        <v>370</v>
      </c>
      <c r="F71" s="197" t="s">
        <v>459</v>
      </c>
    </row>
    <row r="72" spans="1:7" x14ac:dyDescent="0.25">
      <c r="A72" s="154">
        <v>63</v>
      </c>
      <c r="B72" s="194" t="s">
        <v>501</v>
      </c>
      <c r="C72" s="195">
        <v>20000000</v>
      </c>
      <c r="D72" s="195"/>
      <c r="E72" s="199" t="s">
        <v>370</v>
      </c>
      <c r="F72" s="197" t="s">
        <v>459</v>
      </c>
    </row>
    <row r="73" spans="1:7" x14ac:dyDescent="0.25">
      <c r="A73" s="154">
        <v>64</v>
      </c>
      <c r="B73" s="194" t="s">
        <v>467</v>
      </c>
      <c r="C73" s="195">
        <v>30000000</v>
      </c>
      <c r="D73" s="195"/>
      <c r="E73" s="199" t="s">
        <v>370</v>
      </c>
      <c r="F73" s="197" t="s">
        <v>459</v>
      </c>
      <c r="G73" s="51"/>
    </row>
    <row r="74" spans="1:7" x14ac:dyDescent="0.25">
      <c r="A74" s="154">
        <v>65</v>
      </c>
      <c r="B74" s="194" t="s">
        <v>502</v>
      </c>
      <c r="C74" s="195">
        <v>30000000</v>
      </c>
      <c r="D74" s="195"/>
      <c r="E74" s="199" t="s">
        <v>370</v>
      </c>
      <c r="F74" s="197" t="s">
        <v>459</v>
      </c>
    </row>
    <row r="75" spans="1:7" x14ac:dyDescent="0.25">
      <c r="A75" s="154">
        <v>66</v>
      </c>
      <c r="B75" s="194" t="s">
        <v>503</v>
      </c>
      <c r="C75" s="195">
        <v>45000000</v>
      </c>
      <c r="D75" s="195"/>
      <c r="E75" s="199" t="s">
        <v>370</v>
      </c>
      <c r="F75" s="197" t="s">
        <v>459</v>
      </c>
    </row>
    <row r="76" spans="1:7" x14ac:dyDescent="0.25">
      <c r="A76" s="154">
        <v>67</v>
      </c>
      <c r="B76" s="194" t="s">
        <v>504</v>
      </c>
      <c r="C76" s="195">
        <v>50000000</v>
      </c>
      <c r="D76" s="195"/>
      <c r="E76" s="199" t="s">
        <v>370</v>
      </c>
      <c r="F76" s="197" t="s">
        <v>459</v>
      </c>
    </row>
    <row r="77" spans="1:7" x14ac:dyDescent="0.25">
      <c r="A77" s="154">
        <v>68</v>
      </c>
      <c r="B77" s="194" t="s">
        <v>505</v>
      </c>
      <c r="C77" s="195">
        <v>38000000</v>
      </c>
      <c r="D77" s="195"/>
      <c r="E77" s="199" t="s">
        <v>370</v>
      </c>
      <c r="F77" s="197" t="s">
        <v>459</v>
      </c>
    </row>
    <row r="78" spans="1:7" x14ac:dyDescent="0.25">
      <c r="A78" s="154">
        <v>69</v>
      </c>
      <c r="B78" s="194" t="s">
        <v>506</v>
      </c>
      <c r="C78" s="195">
        <v>15000000</v>
      </c>
      <c r="D78" s="195"/>
      <c r="E78" s="199" t="s">
        <v>370</v>
      </c>
      <c r="F78" s="197" t="s">
        <v>459</v>
      </c>
    </row>
    <row r="79" spans="1:7" x14ac:dyDescent="0.25">
      <c r="A79" s="154">
        <v>70</v>
      </c>
      <c r="B79" s="194" t="s">
        <v>507</v>
      </c>
      <c r="C79" s="195">
        <v>40000000</v>
      </c>
      <c r="D79" s="195"/>
      <c r="E79" s="199" t="s">
        <v>370</v>
      </c>
      <c r="F79" s="197" t="s">
        <v>459</v>
      </c>
    </row>
    <row r="80" spans="1:7" x14ac:dyDescent="0.25">
      <c r="A80" s="154">
        <v>71</v>
      </c>
      <c r="B80" s="194" t="s">
        <v>508</v>
      </c>
      <c r="C80" s="195">
        <v>14000000</v>
      </c>
      <c r="D80" s="195"/>
      <c r="E80" s="199" t="s">
        <v>370</v>
      </c>
      <c r="F80" s="197" t="s">
        <v>459</v>
      </c>
    </row>
    <row r="81" spans="1:6" x14ac:dyDescent="0.25">
      <c r="A81" s="154">
        <v>72</v>
      </c>
      <c r="B81" s="194" t="s">
        <v>509</v>
      </c>
      <c r="C81" s="195">
        <v>15000000</v>
      </c>
      <c r="D81" s="195"/>
      <c r="E81" s="199" t="s">
        <v>370</v>
      </c>
      <c r="F81" s="197" t="s">
        <v>459</v>
      </c>
    </row>
    <row r="82" spans="1:6" x14ac:dyDescent="0.25">
      <c r="A82" s="154">
        <v>73</v>
      </c>
      <c r="B82" s="194" t="s">
        <v>510</v>
      </c>
      <c r="C82" s="195">
        <v>42000000</v>
      </c>
      <c r="D82" s="195"/>
      <c r="E82" s="199" t="s">
        <v>370</v>
      </c>
      <c r="F82" s="197" t="s">
        <v>459</v>
      </c>
    </row>
    <row r="83" spans="1:6" x14ac:dyDescent="0.25">
      <c r="A83" s="154">
        <v>74</v>
      </c>
      <c r="B83" s="200" t="s">
        <v>511</v>
      </c>
      <c r="C83" s="195">
        <v>2000000</v>
      </c>
      <c r="D83" s="195"/>
      <c r="E83" s="199" t="s">
        <v>370</v>
      </c>
      <c r="F83" s="197" t="s">
        <v>459</v>
      </c>
    </row>
    <row r="84" spans="1:6" ht="15.75" thickBot="1" x14ac:dyDescent="0.3">
      <c r="A84" s="154">
        <v>75</v>
      </c>
      <c r="B84" s="200" t="s">
        <v>472</v>
      </c>
      <c r="C84" s="195">
        <v>1095000</v>
      </c>
      <c r="D84" s="195"/>
      <c r="E84" s="199" t="s">
        <v>412</v>
      </c>
      <c r="F84" s="201" t="s">
        <v>459</v>
      </c>
    </row>
    <row r="85" spans="1:6" ht="15.75" thickBot="1" x14ac:dyDescent="0.3">
      <c r="A85" s="185" t="s">
        <v>468</v>
      </c>
      <c r="B85" s="186"/>
      <c r="C85" s="152">
        <v>1487401312</v>
      </c>
      <c r="D85" s="152">
        <v>208909952.59999999</v>
      </c>
      <c r="E85" s="156" t="s">
        <v>163</v>
      </c>
      <c r="F85" s="82"/>
    </row>
    <row r="86" spans="1:6" ht="6" customHeight="1" x14ac:dyDescent="0.25">
      <c r="A86" s="82"/>
      <c r="B86" s="81"/>
      <c r="C86" s="151"/>
      <c r="D86" s="151"/>
      <c r="E86" s="82"/>
      <c r="F86" s="82"/>
    </row>
    <row r="87" spans="1:6" x14ac:dyDescent="0.25">
      <c r="A87" s="82"/>
      <c r="B87" s="83" t="s">
        <v>366</v>
      </c>
      <c r="C87" s="153">
        <v>0</v>
      </c>
      <c r="D87" s="153">
        <v>0</v>
      </c>
      <c r="E87" s="158">
        <v>0</v>
      </c>
      <c r="F87" s="176" t="s">
        <v>474</v>
      </c>
    </row>
    <row r="88" spans="1:6" x14ac:dyDescent="0.25">
      <c r="A88" s="82"/>
      <c r="B88" s="83" t="s">
        <v>367</v>
      </c>
      <c r="C88" s="153">
        <v>345352272</v>
      </c>
      <c r="D88" s="153">
        <v>0</v>
      </c>
      <c r="E88" s="158">
        <v>345352272</v>
      </c>
      <c r="F88" s="176" t="s">
        <v>475</v>
      </c>
    </row>
    <row r="89" spans="1:6" x14ac:dyDescent="0.25">
      <c r="A89" s="82"/>
      <c r="B89" s="83" t="s">
        <v>368</v>
      </c>
      <c r="C89" s="153">
        <v>605054186</v>
      </c>
      <c r="D89" s="153">
        <v>0</v>
      </c>
      <c r="E89" s="158">
        <v>605054186</v>
      </c>
      <c r="F89" s="176" t="s">
        <v>476</v>
      </c>
    </row>
    <row r="90" spans="1:6" x14ac:dyDescent="0.25">
      <c r="A90" s="82"/>
      <c r="B90" s="83" t="s">
        <v>341</v>
      </c>
      <c r="C90" s="153">
        <v>94050000</v>
      </c>
      <c r="D90" s="153">
        <v>0</v>
      </c>
      <c r="E90" s="158">
        <v>94050000</v>
      </c>
      <c r="F90" s="176" t="s">
        <v>477</v>
      </c>
    </row>
    <row r="91" spans="1:6" x14ac:dyDescent="0.25">
      <c r="A91" s="82"/>
      <c r="B91" s="83" t="s">
        <v>464</v>
      </c>
      <c r="C91" s="153">
        <v>227083854</v>
      </c>
      <c r="D91" s="153">
        <v>208909952.59999999</v>
      </c>
      <c r="E91" s="158">
        <v>435993806.60000002</v>
      </c>
      <c r="F91" s="176" t="s">
        <v>478</v>
      </c>
    </row>
    <row r="92" spans="1:6" x14ac:dyDescent="0.25">
      <c r="A92" s="82"/>
      <c r="B92" s="83" t="s">
        <v>439</v>
      </c>
      <c r="C92" s="153">
        <v>214766000</v>
      </c>
      <c r="D92" s="153"/>
      <c r="E92" s="158">
        <v>214766000</v>
      </c>
      <c r="F92" s="176" t="s">
        <v>479</v>
      </c>
    </row>
    <row r="93" spans="1:6" x14ac:dyDescent="0.25">
      <c r="A93" s="82"/>
      <c r="B93" s="83" t="s">
        <v>440</v>
      </c>
      <c r="C93" s="153">
        <v>1095000</v>
      </c>
      <c r="D93" s="153"/>
      <c r="E93" s="158">
        <v>1095000</v>
      </c>
      <c r="F93" s="176" t="s">
        <v>473</v>
      </c>
    </row>
    <row r="94" spans="1:6" ht="15.75" thickBot="1" x14ac:dyDescent="0.3">
      <c r="A94" s="82"/>
      <c r="B94" s="83"/>
      <c r="C94" s="153"/>
      <c r="D94" s="153"/>
      <c r="E94" s="82"/>
      <c r="F94" s="82"/>
    </row>
    <row r="95" spans="1:6" ht="15.75" thickBot="1" x14ac:dyDescent="0.3">
      <c r="A95" s="82"/>
      <c r="B95" s="81"/>
      <c r="C95" s="152">
        <v>1487401312</v>
      </c>
      <c r="D95" s="152">
        <v>208909952.59999999</v>
      </c>
      <c r="E95" s="159">
        <v>1696311264.5999999</v>
      </c>
      <c r="F95" s="82"/>
    </row>
    <row r="96" spans="1:6" x14ac:dyDescent="0.25">
      <c r="C96" s="34">
        <f>+C95-C85</f>
        <v>0</v>
      </c>
      <c r="D96" s="34">
        <f>+D95-D85</f>
        <v>0</v>
      </c>
      <c r="E96" s="34"/>
    </row>
  </sheetData>
  <autoFilter ref="B9:F85" xr:uid="{00000000-0009-0000-0000-000021000000}"/>
  <mergeCells count="3">
    <mergeCell ref="A85:B85"/>
    <mergeCell ref="A7:F7"/>
    <mergeCell ref="A8:F8"/>
  </mergeCells>
  <phoneticPr fontId="4" type="noConversion"/>
  <printOptions horizontalCentered="1"/>
  <pageMargins left="0.39370078740157483" right="0.39370078740157483" top="0.15748031496062992" bottom="0.35433070866141736" header="0.31496062992125984" footer="0.31496062992125984"/>
  <pageSetup paperSize="9" scale="72" fitToHeight="0" orientation="portrait" r:id="rId1"/>
  <ignoredErrors>
    <ignoredError sqref="F10:F8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25"/>
  <sheetViews>
    <sheetView topLeftCell="A7" workbookViewId="0">
      <selection activeCell="F23" sqref="F23"/>
    </sheetView>
  </sheetViews>
  <sheetFormatPr baseColWidth="10" defaultRowHeight="15" x14ac:dyDescent="0.25"/>
  <cols>
    <col min="1" max="1" width="11.42578125" style="127"/>
    <col min="3" max="3" width="15.7109375" bestFit="1" customWidth="1"/>
    <col min="4" max="4" width="23" bestFit="1" customWidth="1"/>
    <col min="5" max="5" width="14.85546875" bestFit="1" customWidth="1"/>
  </cols>
  <sheetData>
    <row r="1" spans="1:12" x14ac:dyDescent="0.25">
      <c r="C1" t="s">
        <v>303</v>
      </c>
      <c r="D1" t="s">
        <v>388</v>
      </c>
      <c r="E1" t="s">
        <v>389</v>
      </c>
      <c r="F1" s="59" t="s">
        <v>387</v>
      </c>
      <c r="G1" s="59">
        <v>412</v>
      </c>
      <c r="H1" s="59">
        <v>413</v>
      </c>
      <c r="I1" s="59">
        <v>431</v>
      </c>
      <c r="J1" s="59">
        <v>511</v>
      </c>
    </row>
    <row r="5" spans="1:12" x14ac:dyDescent="0.25">
      <c r="A5" s="127" t="s">
        <v>346</v>
      </c>
      <c r="B5" s="84">
        <v>414</v>
      </c>
      <c r="C5" s="134" t="s">
        <v>310</v>
      </c>
      <c r="D5" s="134"/>
      <c r="E5" s="134" t="s">
        <v>311</v>
      </c>
      <c r="F5" s="135">
        <f>SUM(G5:J5)</f>
        <v>5608000</v>
      </c>
      <c r="G5" s="135">
        <v>828000</v>
      </c>
      <c r="H5" s="135">
        <v>2160000</v>
      </c>
      <c r="I5" s="135"/>
      <c r="J5" s="135">
        <v>2620000</v>
      </c>
      <c r="K5" s="51">
        <f>SUM(G5:J5)</f>
        <v>5608000</v>
      </c>
    </row>
    <row r="6" spans="1:12" s="26" customFormat="1" x14ac:dyDescent="0.25">
      <c r="A6" s="142" t="s">
        <v>395</v>
      </c>
      <c r="B6" s="143"/>
      <c r="C6" s="136"/>
      <c r="D6" s="136" t="s">
        <v>396</v>
      </c>
      <c r="E6" s="136"/>
      <c r="F6" s="144">
        <f>SUM(G6:J6)</f>
        <v>1025000</v>
      </c>
      <c r="G6" s="144"/>
      <c r="H6" s="144"/>
      <c r="I6" s="144"/>
      <c r="J6" s="144">
        <v>1025000</v>
      </c>
      <c r="K6" s="137">
        <f>SUM(G6:J6)</f>
        <v>1025000</v>
      </c>
    </row>
    <row r="7" spans="1:12" x14ac:dyDescent="0.25">
      <c r="A7" s="127" t="s">
        <v>347</v>
      </c>
      <c r="B7" s="84">
        <v>414</v>
      </c>
      <c r="C7" s="134" t="s">
        <v>312</v>
      </c>
      <c r="D7" s="134"/>
      <c r="E7" s="134" t="s">
        <v>311</v>
      </c>
    </row>
    <row r="8" spans="1:12" s="26" customFormat="1" x14ac:dyDescent="0.25">
      <c r="A8" s="142" t="s">
        <v>390</v>
      </c>
      <c r="B8" s="143"/>
      <c r="C8" s="136"/>
      <c r="D8" s="136" t="s">
        <v>391</v>
      </c>
      <c r="E8" s="136"/>
      <c r="F8" s="144">
        <f t="shared" ref="F8:F14" si="0">SUM(G8:J8)</f>
        <v>10916050</v>
      </c>
      <c r="G8" s="144">
        <v>80000</v>
      </c>
      <c r="H8" s="144">
        <v>4136050</v>
      </c>
      <c r="I8" s="144"/>
      <c r="J8" s="144">
        <v>6700000</v>
      </c>
      <c r="K8" s="137">
        <f t="shared" ref="K8:K14" si="1">SUM(G8:J8)</f>
        <v>10916050</v>
      </c>
    </row>
    <row r="9" spans="1:12" s="26" customFormat="1" x14ac:dyDescent="0.25">
      <c r="A9" s="142" t="s">
        <v>392</v>
      </c>
      <c r="B9" s="143"/>
      <c r="C9" s="136"/>
      <c r="D9" s="136" t="s">
        <v>393</v>
      </c>
      <c r="E9" s="136"/>
      <c r="F9" s="144">
        <f t="shared" si="0"/>
        <v>9166050</v>
      </c>
      <c r="G9" s="144">
        <v>80000</v>
      </c>
      <c r="H9" s="144">
        <v>3136050</v>
      </c>
      <c r="I9" s="144"/>
      <c r="J9" s="144">
        <v>5950000</v>
      </c>
      <c r="K9" s="137">
        <f t="shared" si="1"/>
        <v>9166050</v>
      </c>
    </row>
    <row r="10" spans="1:12" s="26" customFormat="1" x14ac:dyDescent="0.25">
      <c r="A10" s="142" t="s">
        <v>394</v>
      </c>
      <c r="B10" s="143"/>
      <c r="C10" s="136"/>
      <c r="D10" s="136" t="s">
        <v>391</v>
      </c>
      <c r="E10" s="136"/>
      <c r="F10" s="144">
        <f t="shared" si="0"/>
        <v>1750000</v>
      </c>
      <c r="G10" s="144"/>
      <c r="H10" s="144">
        <v>1000000</v>
      </c>
      <c r="I10" s="144"/>
      <c r="J10" s="144">
        <v>750000</v>
      </c>
      <c r="K10" s="137">
        <f t="shared" si="1"/>
        <v>1750000</v>
      </c>
    </row>
    <row r="11" spans="1:12" x14ac:dyDescent="0.25">
      <c r="A11" s="127" t="s">
        <v>348</v>
      </c>
      <c r="B11" s="84">
        <v>414</v>
      </c>
      <c r="C11" s="134" t="s">
        <v>313</v>
      </c>
      <c r="D11" s="134"/>
      <c r="E11" s="134" t="s">
        <v>311</v>
      </c>
      <c r="F11" s="135">
        <f t="shared" si="0"/>
        <v>1375000</v>
      </c>
      <c r="G11" s="135">
        <v>800000</v>
      </c>
      <c r="H11" s="135">
        <v>575000</v>
      </c>
      <c r="I11" s="135"/>
      <c r="J11" s="135"/>
      <c r="K11" s="51">
        <f t="shared" si="1"/>
        <v>1375000</v>
      </c>
    </row>
    <row r="12" spans="1:12" x14ac:dyDescent="0.25">
      <c r="A12" s="127" t="s">
        <v>349</v>
      </c>
      <c r="B12" s="84">
        <v>414</v>
      </c>
      <c r="C12" s="134" t="s">
        <v>314</v>
      </c>
      <c r="D12" s="134"/>
      <c r="E12" s="134" t="s">
        <v>311</v>
      </c>
      <c r="F12" s="135">
        <f t="shared" si="0"/>
        <v>4227650</v>
      </c>
      <c r="G12" s="135">
        <v>950000</v>
      </c>
      <c r="H12" s="135">
        <f>3231650-414000</f>
        <v>2817650</v>
      </c>
      <c r="I12" s="135"/>
      <c r="J12" s="135">
        <v>460000</v>
      </c>
      <c r="K12" s="51">
        <f t="shared" si="1"/>
        <v>4227650</v>
      </c>
      <c r="L12" s="51"/>
    </row>
    <row r="13" spans="1:12" x14ac:dyDescent="0.25">
      <c r="A13" s="127" t="s">
        <v>350</v>
      </c>
      <c r="B13" s="84">
        <v>414</v>
      </c>
      <c r="C13" s="134" t="s">
        <v>343</v>
      </c>
      <c r="D13" s="134"/>
      <c r="E13" s="134" t="s">
        <v>311</v>
      </c>
      <c r="F13" s="135">
        <f t="shared" si="0"/>
        <v>5805000</v>
      </c>
      <c r="G13" s="135">
        <v>225000</v>
      </c>
      <c r="H13" s="135">
        <v>1080000</v>
      </c>
      <c r="I13" s="135"/>
      <c r="J13" s="135">
        <v>4500000</v>
      </c>
      <c r="K13" s="51">
        <f t="shared" si="1"/>
        <v>5805000</v>
      </c>
    </row>
    <row r="14" spans="1:12" x14ac:dyDescent="0.25">
      <c r="A14" s="127" t="s">
        <v>351</v>
      </c>
      <c r="B14" s="84">
        <v>414</v>
      </c>
      <c r="C14" s="134" t="s">
        <v>315</v>
      </c>
      <c r="D14" s="134"/>
      <c r="E14" s="134" t="s">
        <v>311</v>
      </c>
      <c r="F14" s="135">
        <f t="shared" si="0"/>
        <v>2000000</v>
      </c>
      <c r="G14" s="135"/>
      <c r="H14" s="135"/>
      <c r="I14" s="135">
        <v>2000000</v>
      </c>
      <c r="J14" s="135"/>
      <c r="K14" s="51">
        <f t="shared" si="1"/>
        <v>2000000</v>
      </c>
    </row>
    <row r="15" spans="1:12" x14ac:dyDescent="0.25">
      <c r="A15" s="127" t="s">
        <v>352</v>
      </c>
      <c r="B15" s="84">
        <v>414</v>
      </c>
      <c r="C15" s="134" t="s">
        <v>316</v>
      </c>
      <c r="D15" s="134"/>
      <c r="E15" s="134" t="s">
        <v>311</v>
      </c>
      <c r="F15" s="135">
        <f t="shared" ref="F15:F22" si="2">SUM(G15:J15)</f>
        <v>2000000</v>
      </c>
      <c r="G15" s="135"/>
      <c r="H15" s="135">
        <v>2000000</v>
      </c>
      <c r="I15" s="135"/>
      <c r="J15" s="135"/>
      <c r="K15" s="51">
        <f t="shared" ref="K15:K22" si="3">SUM(G15:J15)</f>
        <v>2000000</v>
      </c>
    </row>
    <row r="16" spans="1:12" x14ac:dyDescent="0.25">
      <c r="A16" s="127" t="s">
        <v>355</v>
      </c>
      <c r="B16" s="139">
        <v>431</v>
      </c>
      <c r="C16" s="138" t="s">
        <v>318</v>
      </c>
      <c r="D16" s="85"/>
      <c r="E16" s="134" t="s">
        <v>317</v>
      </c>
      <c r="F16" s="135">
        <f>SUM(G16:J16)</f>
        <v>2800000</v>
      </c>
      <c r="G16" s="135">
        <f>750000+200000</f>
        <v>950000</v>
      </c>
      <c r="H16" s="135">
        <v>1850000</v>
      </c>
      <c r="I16" s="135"/>
      <c r="J16" s="135"/>
      <c r="K16" s="51">
        <f>SUM(G16:J16)</f>
        <v>2800000</v>
      </c>
    </row>
    <row r="17" spans="1:11" x14ac:dyDescent="0.25">
      <c r="A17" s="127" t="s">
        <v>354</v>
      </c>
      <c r="B17" s="139">
        <v>431</v>
      </c>
      <c r="C17" s="138" t="s">
        <v>345</v>
      </c>
      <c r="D17" s="85"/>
      <c r="E17" s="134" t="s">
        <v>317</v>
      </c>
      <c r="F17" s="135">
        <f>SUM(G17:J17)</f>
        <v>65000</v>
      </c>
      <c r="G17" s="135">
        <v>2000</v>
      </c>
      <c r="H17" s="135">
        <v>63000</v>
      </c>
      <c r="I17" s="135"/>
      <c r="J17" s="135"/>
      <c r="K17" s="51">
        <f>SUM(G17:J17)</f>
        <v>65000</v>
      </c>
    </row>
    <row r="18" spans="1:11" x14ac:dyDescent="0.25">
      <c r="A18" s="127" t="s">
        <v>353</v>
      </c>
      <c r="B18" s="139">
        <v>431</v>
      </c>
      <c r="C18" s="138" t="s">
        <v>398</v>
      </c>
      <c r="D18" s="85"/>
      <c r="E18" s="134" t="s">
        <v>317</v>
      </c>
      <c r="F18" s="135">
        <f t="shared" si="2"/>
        <v>580000</v>
      </c>
      <c r="G18" s="135">
        <v>150000</v>
      </c>
      <c r="H18" s="135">
        <v>250000</v>
      </c>
      <c r="I18" s="135"/>
      <c r="J18" s="135">
        <v>180000</v>
      </c>
      <c r="K18" s="51">
        <f t="shared" si="3"/>
        <v>580000</v>
      </c>
    </row>
    <row r="19" spans="1:11" x14ac:dyDescent="0.25">
      <c r="B19" s="140">
        <v>431</v>
      </c>
      <c r="C19" s="141" t="s">
        <v>397</v>
      </c>
      <c r="D19" s="85"/>
      <c r="E19" s="134" t="s">
        <v>317</v>
      </c>
      <c r="F19" s="135">
        <f t="shared" si="2"/>
        <v>319000</v>
      </c>
      <c r="G19" s="135">
        <v>4000</v>
      </c>
      <c r="H19" s="135">
        <v>85000</v>
      </c>
      <c r="I19" s="135"/>
      <c r="J19" s="135">
        <v>230000</v>
      </c>
      <c r="K19" s="51">
        <f t="shared" si="3"/>
        <v>319000</v>
      </c>
    </row>
    <row r="20" spans="1:11" x14ac:dyDescent="0.25">
      <c r="B20" s="140">
        <v>431</v>
      </c>
      <c r="C20" s="141" t="s">
        <v>399</v>
      </c>
      <c r="D20" s="85"/>
      <c r="E20" s="134" t="s">
        <v>317</v>
      </c>
      <c r="F20" s="135">
        <f t="shared" si="2"/>
        <v>618000</v>
      </c>
      <c r="G20" s="135">
        <v>23000</v>
      </c>
      <c r="H20" s="135">
        <v>320000</v>
      </c>
      <c r="I20" s="135"/>
      <c r="J20" s="135">
        <v>275000</v>
      </c>
      <c r="K20" s="51">
        <f t="shared" si="3"/>
        <v>618000</v>
      </c>
    </row>
    <row r="21" spans="1:11" x14ac:dyDescent="0.25">
      <c r="B21" s="140">
        <v>431</v>
      </c>
      <c r="C21" s="141" t="s">
        <v>400</v>
      </c>
      <c r="D21" s="85"/>
      <c r="E21" s="134" t="s">
        <v>317</v>
      </c>
      <c r="F21" s="135">
        <f t="shared" si="2"/>
        <v>615000</v>
      </c>
      <c r="G21" s="135">
        <v>35000</v>
      </c>
      <c r="H21" s="135"/>
      <c r="I21" s="135"/>
      <c r="J21" s="135">
        <f>310000+270000</f>
        <v>580000</v>
      </c>
      <c r="K21" s="51">
        <f t="shared" si="3"/>
        <v>615000</v>
      </c>
    </row>
    <row r="22" spans="1:11" x14ac:dyDescent="0.25">
      <c r="A22" s="127" t="s">
        <v>353</v>
      </c>
      <c r="B22" s="139">
        <v>431</v>
      </c>
      <c r="C22" s="138" t="s">
        <v>344</v>
      </c>
      <c r="D22" s="85"/>
      <c r="E22" s="134" t="s">
        <v>317</v>
      </c>
      <c r="F22" s="135">
        <f t="shared" si="2"/>
        <v>900000</v>
      </c>
      <c r="G22" s="135">
        <v>50000</v>
      </c>
      <c r="H22" s="135">
        <v>750000</v>
      </c>
      <c r="I22" s="135"/>
      <c r="J22" s="135">
        <v>100000</v>
      </c>
      <c r="K22" s="51">
        <f t="shared" si="3"/>
        <v>900000</v>
      </c>
    </row>
    <row r="23" spans="1:11" x14ac:dyDescent="0.25">
      <c r="B23" s="140">
        <v>431</v>
      </c>
      <c r="C23" s="141" t="s">
        <v>401</v>
      </c>
      <c r="D23" s="85"/>
      <c r="E23" s="134" t="s">
        <v>317</v>
      </c>
      <c r="F23" s="135">
        <f>SUM(G23:J23)</f>
        <v>650000</v>
      </c>
      <c r="G23" s="135"/>
      <c r="H23" s="135">
        <v>70000</v>
      </c>
      <c r="I23" s="135"/>
      <c r="J23" s="135">
        <f>310000+270000</f>
        <v>580000</v>
      </c>
      <c r="K23" s="51">
        <f>SUM(G23:J23)</f>
        <v>650000</v>
      </c>
    </row>
    <row r="24" spans="1:11" x14ac:dyDescent="0.25">
      <c r="E24" s="134"/>
      <c r="F24" s="135"/>
    </row>
    <row r="25" spans="1:11" x14ac:dyDescent="0.25">
      <c r="A25" s="127" t="s">
        <v>356</v>
      </c>
      <c r="B25" s="84">
        <v>611</v>
      </c>
      <c r="C25" s="141" t="s">
        <v>402</v>
      </c>
      <c r="D25" s="85"/>
      <c r="E25" s="134" t="s">
        <v>304</v>
      </c>
      <c r="F25" s="135">
        <f>SUM(G25:J25)</f>
        <v>651000</v>
      </c>
      <c r="G25" s="135">
        <v>64000</v>
      </c>
      <c r="H25" s="135">
        <v>7000</v>
      </c>
      <c r="I25" s="135"/>
      <c r="J25" s="135">
        <f>310000+270000</f>
        <v>580000</v>
      </c>
      <c r="K25" s="51">
        <f>SUM(G25:J25)</f>
        <v>651000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C000"/>
  </sheetPr>
  <dimension ref="A1:N29"/>
  <sheetViews>
    <sheetView zoomScaleNormal="100" workbookViewId="0">
      <selection sqref="A1:IV65536"/>
    </sheetView>
  </sheetViews>
  <sheetFormatPr baseColWidth="10" defaultRowHeight="15" x14ac:dyDescent="0.25"/>
  <cols>
    <col min="1" max="1" width="10" customWidth="1"/>
    <col min="2" max="2" width="12.7109375" bestFit="1" customWidth="1"/>
    <col min="3" max="3" width="42.7109375" bestFit="1" customWidth="1"/>
    <col min="4" max="4" width="10.7109375" bestFit="1" customWidth="1"/>
    <col min="6" max="6" width="20.140625" customWidth="1"/>
    <col min="7" max="7" width="14" customWidth="1"/>
  </cols>
  <sheetData>
    <row r="1" spans="1:9" s="1" customFormat="1" ht="12.75" x14ac:dyDescent="0.2">
      <c r="B1" s="35"/>
      <c r="C1" s="35"/>
      <c r="D1" s="35"/>
    </row>
    <row r="2" spans="1:9" s="1" customFormat="1" ht="12.75" x14ac:dyDescent="0.2">
      <c r="B2" s="35"/>
      <c r="C2" s="35"/>
      <c r="D2" s="35"/>
    </row>
    <row r="3" spans="1:9" s="1" customFormat="1" ht="12.75" x14ac:dyDescent="0.2">
      <c r="B3" s="35"/>
      <c r="C3" s="35"/>
      <c r="D3" s="35"/>
    </row>
    <row r="4" spans="1:9" s="1" customFormat="1" ht="12.75" x14ac:dyDescent="0.2">
      <c r="B4" s="35"/>
      <c r="C4" s="35"/>
      <c r="D4" s="35"/>
    </row>
    <row r="5" spans="1:9" s="1" customFormat="1" ht="12.75" x14ac:dyDescent="0.2">
      <c r="B5" s="35"/>
      <c r="C5" s="35"/>
      <c r="D5" s="35"/>
    </row>
    <row r="6" spans="1:9" s="1" customFormat="1" ht="12.75" x14ac:dyDescent="0.2">
      <c r="B6" s="35"/>
      <c r="C6" s="35"/>
      <c r="D6" s="35"/>
    </row>
    <row r="7" spans="1:9" ht="15.75" thickBot="1" x14ac:dyDescent="0.3">
      <c r="A7" s="36"/>
      <c r="B7" s="36"/>
      <c r="C7" s="36"/>
      <c r="D7" s="36"/>
      <c r="E7" s="36"/>
      <c r="F7" s="36"/>
      <c r="G7" s="36"/>
    </row>
    <row r="8" spans="1:9" ht="15.75" thickTop="1" x14ac:dyDescent="0.25">
      <c r="B8" s="6" t="e">
        <f>+#REF!</f>
        <v>#REF!</v>
      </c>
    </row>
    <row r="9" spans="1:9" ht="18.75" x14ac:dyDescent="0.25">
      <c r="A9" s="189" t="s">
        <v>413</v>
      </c>
      <c r="B9" s="189"/>
      <c r="C9" s="189"/>
      <c r="D9" s="189"/>
      <c r="E9" s="189"/>
      <c r="F9" s="189"/>
      <c r="G9" s="189"/>
    </row>
    <row r="10" spans="1:9" ht="18.75" x14ac:dyDescent="0.25">
      <c r="A10" s="146"/>
      <c r="B10" s="146"/>
      <c r="C10" s="146"/>
      <c r="D10" s="146"/>
      <c r="E10" s="146"/>
      <c r="F10" s="146"/>
      <c r="G10" s="146"/>
    </row>
    <row r="11" spans="1:9" ht="22.5" customHeight="1" x14ac:dyDescent="0.25">
      <c r="A11" s="193" t="s">
        <v>441</v>
      </c>
      <c r="B11" s="193"/>
      <c r="C11" s="193"/>
      <c r="D11" s="193"/>
      <c r="E11" s="193"/>
      <c r="F11" s="193"/>
      <c r="G11" s="193"/>
      <c r="H11" s="148"/>
      <c r="I11" s="148"/>
    </row>
    <row r="12" spans="1:9" ht="18.75" customHeight="1" x14ac:dyDescent="0.25">
      <c r="A12" s="193" t="s">
        <v>442</v>
      </c>
      <c r="B12" s="193"/>
      <c r="C12" s="193"/>
      <c r="D12" s="193"/>
      <c r="E12" s="193"/>
      <c r="F12" s="193"/>
      <c r="G12" s="193"/>
      <c r="H12" s="148"/>
      <c r="I12" s="148"/>
    </row>
    <row r="13" spans="1:9" ht="18.75" customHeight="1" x14ac:dyDescent="0.25">
      <c r="A13" s="193" t="s">
        <v>443</v>
      </c>
      <c r="B13" s="193"/>
      <c r="C13" s="193"/>
      <c r="D13" s="193"/>
      <c r="E13" s="193"/>
      <c r="F13" s="193"/>
      <c r="G13" s="193"/>
      <c r="H13" s="148"/>
      <c r="I13" s="148"/>
    </row>
    <row r="14" spans="1:9" ht="18.75" customHeight="1" x14ac:dyDescent="0.25">
      <c r="A14" s="193" t="s">
        <v>444</v>
      </c>
      <c r="B14" s="193"/>
      <c r="C14" s="193"/>
      <c r="D14" s="193"/>
      <c r="E14" s="193"/>
      <c r="F14" s="193"/>
      <c r="G14" s="193"/>
      <c r="H14" s="148"/>
      <c r="I14" s="148"/>
    </row>
    <row r="15" spans="1:9" ht="18.75" customHeight="1" x14ac:dyDescent="0.25">
      <c r="A15" s="193" t="s">
        <v>445</v>
      </c>
      <c r="B15" s="193"/>
      <c r="C15" s="193"/>
      <c r="D15" s="193"/>
      <c r="E15" s="193"/>
      <c r="F15" s="193"/>
      <c r="G15" s="193"/>
      <c r="H15" s="148"/>
      <c r="I15" s="148"/>
    </row>
    <row r="16" spans="1:9" ht="18.75" customHeight="1" x14ac:dyDescent="0.25">
      <c r="A16" s="193" t="s">
        <v>446</v>
      </c>
      <c r="B16" s="193"/>
      <c r="C16" s="193"/>
      <c r="D16" s="193"/>
      <c r="E16" s="193"/>
      <c r="F16" s="193"/>
      <c r="G16" s="193"/>
      <c r="H16" s="148"/>
      <c r="I16" s="148"/>
    </row>
    <row r="17" spans="1:14" x14ac:dyDescent="0.25">
      <c r="A17" s="192"/>
      <c r="B17" s="192"/>
      <c r="C17" s="192"/>
      <c r="D17" s="192"/>
      <c r="E17" s="192"/>
      <c r="F17" s="192"/>
      <c r="G17" s="192"/>
      <c r="H17" s="147"/>
      <c r="I17" s="192"/>
      <c r="J17" s="192"/>
      <c r="K17" s="192"/>
      <c r="L17" s="192"/>
      <c r="M17" s="192"/>
      <c r="N17" s="192"/>
    </row>
    <row r="18" spans="1:14" ht="16.5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.75" thickBot="1" x14ac:dyDescent="0.3">
      <c r="A19" s="68" t="s">
        <v>299</v>
      </c>
      <c r="B19" s="69" t="s">
        <v>300</v>
      </c>
      <c r="C19" s="70" t="s">
        <v>301</v>
      </c>
      <c r="D19" s="70" t="s">
        <v>322</v>
      </c>
      <c r="E19" s="71" t="s">
        <v>321</v>
      </c>
      <c r="F19" s="72" t="s">
        <v>302</v>
      </c>
      <c r="G19" s="69" t="s">
        <v>277</v>
      </c>
    </row>
    <row r="20" spans="1:14" ht="20.100000000000001" customHeight="1" thickBot="1" x14ac:dyDescent="0.3">
      <c r="A20" s="73">
        <v>1</v>
      </c>
      <c r="B20" s="74" t="s">
        <v>320</v>
      </c>
      <c r="C20" s="75" t="s">
        <v>372</v>
      </c>
      <c r="D20" s="90" t="s">
        <v>381</v>
      </c>
      <c r="E20" s="76">
        <v>1456</v>
      </c>
      <c r="F20" s="77" t="s">
        <v>373</v>
      </c>
      <c r="G20" s="149">
        <v>5318182</v>
      </c>
    </row>
    <row r="21" spans="1:14" ht="20.100000000000001" customHeight="1" thickBot="1" x14ac:dyDescent="0.3">
      <c r="A21" s="73">
        <v>2</v>
      </c>
      <c r="B21" s="74" t="s">
        <v>379</v>
      </c>
      <c r="C21" s="75" t="s">
        <v>374</v>
      </c>
      <c r="D21" s="90" t="s">
        <v>382</v>
      </c>
      <c r="E21" s="76">
        <v>1332</v>
      </c>
      <c r="F21" s="77" t="s">
        <v>375</v>
      </c>
      <c r="G21" s="149">
        <v>13707926</v>
      </c>
    </row>
    <row r="22" spans="1:14" ht="20.100000000000001" customHeight="1" thickBot="1" x14ac:dyDescent="0.3">
      <c r="A22" s="73">
        <v>3</v>
      </c>
      <c r="B22" s="74" t="s">
        <v>380</v>
      </c>
      <c r="C22" s="75" t="s">
        <v>371</v>
      </c>
      <c r="D22" s="90" t="s">
        <v>383</v>
      </c>
      <c r="E22" s="76">
        <v>1028</v>
      </c>
      <c r="F22" s="77" t="s">
        <v>375</v>
      </c>
      <c r="G22" s="149">
        <v>14055979</v>
      </c>
    </row>
    <row r="23" spans="1:14" ht="20.100000000000001" customHeight="1" thickBot="1" x14ac:dyDescent="0.3">
      <c r="A23" s="73">
        <v>4</v>
      </c>
      <c r="B23" s="74" t="s">
        <v>320</v>
      </c>
      <c r="C23" s="75" t="s">
        <v>376</v>
      </c>
      <c r="D23" s="90" t="s">
        <v>384</v>
      </c>
      <c r="E23" s="76">
        <v>957</v>
      </c>
      <c r="F23" s="77" t="s">
        <v>373</v>
      </c>
      <c r="G23" s="149">
        <v>1772727</v>
      </c>
    </row>
    <row r="24" spans="1:14" ht="20.100000000000001" customHeight="1" thickBot="1" x14ac:dyDescent="0.3">
      <c r="A24" s="73">
        <v>5</v>
      </c>
      <c r="B24" s="74" t="s">
        <v>319</v>
      </c>
      <c r="C24" s="75" t="s">
        <v>377</v>
      </c>
      <c r="D24" s="90" t="s">
        <v>385</v>
      </c>
      <c r="E24" s="76">
        <v>950</v>
      </c>
      <c r="F24" s="77" t="s">
        <v>375</v>
      </c>
      <c r="G24" s="149">
        <v>16063976</v>
      </c>
    </row>
    <row r="25" spans="1:14" ht="20.100000000000001" customHeight="1" thickBot="1" x14ac:dyDescent="0.3">
      <c r="A25" s="73">
        <v>6</v>
      </c>
      <c r="B25" s="74" t="s">
        <v>320</v>
      </c>
      <c r="C25" s="75" t="s">
        <v>378</v>
      </c>
      <c r="D25" s="90" t="s">
        <v>386</v>
      </c>
      <c r="E25" s="76">
        <v>848</v>
      </c>
      <c r="F25" s="77" t="s">
        <v>375</v>
      </c>
      <c r="G25" s="149">
        <v>6693323</v>
      </c>
    </row>
    <row r="26" spans="1:14" ht="20.100000000000001" customHeight="1" thickBot="1" x14ac:dyDescent="0.3">
      <c r="A26" s="73"/>
      <c r="B26" s="74"/>
      <c r="C26" s="75"/>
      <c r="D26" s="90"/>
      <c r="E26" s="76"/>
      <c r="F26" s="77"/>
      <c r="G26" s="79"/>
    </row>
    <row r="27" spans="1:14" ht="15.75" thickBot="1" x14ac:dyDescent="0.3">
      <c r="A27" s="190" t="s">
        <v>163</v>
      </c>
      <c r="B27" s="190"/>
      <c r="C27" s="190"/>
      <c r="D27" s="190"/>
      <c r="E27" s="190"/>
      <c r="F27" s="191"/>
      <c r="G27" s="78">
        <f>SUM(G20:G26)</f>
        <v>57612113</v>
      </c>
    </row>
    <row r="28" spans="1:14" x14ac:dyDescent="0.25">
      <c r="A28" s="66"/>
    </row>
    <row r="29" spans="1:14" x14ac:dyDescent="0.25">
      <c r="G29" s="51"/>
    </row>
  </sheetData>
  <mergeCells count="10">
    <mergeCell ref="A17:G17"/>
    <mergeCell ref="I17:N17"/>
    <mergeCell ref="A27:F27"/>
    <mergeCell ref="A16:G16"/>
    <mergeCell ref="A9:G9"/>
    <mergeCell ref="A11:G11"/>
    <mergeCell ref="A12:G12"/>
    <mergeCell ref="A13:G13"/>
    <mergeCell ref="A14:G14"/>
    <mergeCell ref="A15:G15"/>
  </mergeCells>
  <pageMargins left="0.7" right="0.7" top="0.75" bottom="0.75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B1:K122"/>
  <sheetViews>
    <sheetView topLeftCell="A85" workbookViewId="0">
      <selection activeCell="F88" sqref="F88"/>
    </sheetView>
  </sheetViews>
  <sheetFormatPr baseColWidth="10" defaultRowHeight="15" x14ac:dyDescent="0.25"/>
  <cols>
    <col min="1" max="1" width="14.28515625" customWidth="1"/>
    <col min="2" max="2" width="6.85546875" bestFit="1" customWidth="1"/>
    <col min="3" max="3" width="37.140625" bestFit="1" customWidth="1"/>
    <col min="4" max="4" width="17.28515625" bestFit="1" customWidth="1"/>
    <col min="8" max="8" width="11.5703125" style="25" bestFit="1" customWidth="1"/>
    <col min="9" max="9" width="13.140625" style="41" bestFit="1" customWidth="1"/>
    <col min="11" max="11" width="14.140625" style="133" bestFit="1" customWidth="1"/>
  </cols>
  <sheetData>
    <row r="1" spans="2:11" s="1" customFormat="1" x14ac:dyDescent="0.25">
      <c r="H1" s="35"/>
      <c r="I1" s="40"/>
      <c r="K1" s="133"/>
    </row>
    <row r="2" spans="2:11" s="1" customFormat="1" x14ac:dyDescent="0.25">
      <c r="H2" s="35"/>
      <c r="I2" s="40"/>
      <c r="K2" s="133"/>
    </row>
    <row r="3" spans="2:11" s="1" customFormat="1" x14ac:dyDescent="0.25">
      <c r="H3" s="35"/>
      <c r="I3" s="40"/>
      <c r="K3" s="133"/>
    </row>
    <row r="4" spans="2:11" s="1" customFormat="1" ht="15.75" thickBot="1" x14ac:dyDescent="0.3">
      <c r="B4" s="5"/>
      <c r="C4" s="5"/>
      <c r="D4" s="5"/>
      <c r="H4" s="35"/>
      <c r="I4" s="40"/>
      <c r="K4" s="133"/>
    </row>
    <row r="5" spans="2:11" ht="15.75" thickTop="1" x14ac:dyDescent="0.25"/>
    <row r="6" spans="2:11" s="11" customFormat="1" x14ac:dyDescent="0.25">
      <c r="C6" s="11" t="str">
        <f>+resgral!A7</f>
        <v xml:space="preserve">Ordenanza Nº  </v>
      </c>
      <c r="H6" s="17"/>
      <c r="I6" s="38"/>
      <c r="K6" s="133"/>
    </row>
    <row r="7" spans="2:11" x14ac:dyDescent="0.25">
      <c r="C7" s="180" t="s">
        <v>280</v>
      </c>
      <c r="D7" s="180"/>
    </row>
    <row r="8" spans="2:11" x14ac:dyDescent="0.25">
      <c r="C8" s="180" t="s">
        <v>162</v>
      </c>
      <c r="D8" s="180"/>
    </row>
    <row r="9" spans="2:11" x14ac:dyDescent="0.25">
      <c r="B9" s="181" t="s">
        <v>278</v>
      </c>
      <c r="C9" s="181"/>
      <c r="D9" s="181"/>
    </row>
    <row r="11" spans="2:11" s="7" customFormat="1" x14ac:dyDescent="0.25">
      <c r="B11" s="23" t="s">
        <v>58</v>
      </c>
      <c r="C11" s="23" t="s">
        <v>183</v>
      </c>
      <c r="D11" s="23" t="s">
        <v>163</v>
      </c>
      <c r="I11" s="39"/>
      <c r="K11" s="133"/>
    </row>
    <row r="12" spans="2:11" x14ac:dyDescent="0.25">
      <c r="D12" s="25"/>
    </row>
    <row r="13" spans="2:11" s="26" customFormat="1" x14ac:dyDescent="0.25">
      <c r="B13" s="28" t="s">
        <v>63</v>
      </c>
      <c r="C13" s="11" t="s">
        <v>184</v>
      </c>
      <c r="D13" s="27" t="e">
        <f>+#REF!+#REF!+#REF!+#REF!+#REF!+#REF!+#REF!</f>
        <v>#REF!</v>
      </c>
      <c r="H13" s="131"/>
      <c r="I13" s="43"/>
      <c r="K13" s="133"/>
    </row>
    <row r="14" spans="2:11" x14ac:dyDescent="0.25">
      <c r="B14" s="28" t="s">
        <v>65</v>
      </c>
      <c r="C14" s="11" t="s">
        <v>185</v>
      </c>
      <c r="D14" s="27" t="e">
        <f>+#REF!+#REF!+#REF!+#REF!+#REF!+#REF!+#REF!</f>
        <v>#REF!</v>
      </c>
    </row>
    <row r="15" spans="2:11" s="11" customFormat="1" x14ac:dyDescent="0.25">
      <c r="B15" s="28" t="s">
        <v>66</v>
      </c>
      <c r="C15" s="11" t="s">
        <v>186</v>
      </c>
      <c r="D15" s="27" t="e">
        <f>+#REF!+#REF!+#REF!+#REF!+#REF!+#REF!+#REF!</f>
        <v>#REF!</v>
      </c>
      <c r="H15" s="17"/>
      <c r="I15" s="38"/>
      <c r="K15" s="133"/>
    </row>
    <row r="16" spans="2:11" s="11" customFormat="1" x14ac:dyDescent="0.25">
      <c r="B16" s="28" t="s">
        <v>67</v>
      </c>
      <c r="C16" s="11" t="s">
        <v>187</v>
      </c>
      <c r="D16" s="27" t="e">
        <f>+#REF!+#REF!+#REF!+#REF!+#REF!+#REF!+#REF!</f>
        <v>#REF!</v>
      </c>
      <c r="H16" s="17"/>
      <c r="I16" s="38"/>
      <c r="K16" s="133"/>
    </row>
    <row r="17" spans="2:11" x14ac:dyDescent="0.25">
      <c r="B17" s="28" t="s">
        <v>68</v>
      </c>
      <c r="C17" s="11" t="s">
        <v>188</v>
      </c>
      <c r="D17" s="27" t="e">
        <f>+#REF!+#REF!+#REF!+#REF!+#REF!+#REF!+#REF!</f>
        <v>#REF!</v>
      </c>
    </row>
    <row r="18" spans="2:11" x14ac:dyDescent="0.25">
      <c r="B18" s="28" t="s">
        <v>69</v>
      </c>
      <c r="C18" s="11" t="s">
        <v>189</v>
      </c>
      <c r="D18" s="27" t="e">
        <f>+#REF!+#REF!+#REF!+#REF!+#REF!+#REF!+#REF!</f>
        <v>#REF!</v>
      </c>
    </row>
    <row r="19" spans="2:11" x14ac:dyDescent="0.25">
      <c r="B19" s="28" t="s">
        <v>70</v>
      </c>
      <c r="C19" s="11" t="s">
        <v>190</v>
      </c>
      <c r="D19" s="27" t="e">
        <f>+#REF!+#REF!+#REF!+#REF!+#REF!+#REF!+#REF!</f>
        <v>#REF!</v>
      </c>
    </row>
    <row r="20" spans="2:11" x14ac:dyDescent="0.25">
      <c r="B20" s="28" t="s">
        <v>71</v>
      </c>
      <c r="C20" s="11" t="s">
        <v>191</v>
      </c>
      <c r="D20" s="27" t="e">
        <f>+#REF!+#REF!+#REF!+#REF!+#REF!+#REF!+#REF!</f>
        <v>#REF!</v>
      </c>
    </row>
    <row r="21" spans="2:11" s="6" customFormat="1" x14ac:dyDescent="0.25">
      <c r="B21" s="28" t="s">
        <v>79</v>
      </c>
      <c r="C21" s="11" t="s">
        <v>192</v>
      </c>
      <c r="D21" s="27" t="e">
        <f>+#REF!+#REF!+#REF!+#REF!+#REF!+#REF!+#REF!</f>
        <v>#REF!</v>
      </c>
      <c r="H21" s="59"/>
      <c r="I21" s="44"/>
      <c r="K21" s="133"/>
    </row>
    <row r="22" spans="2:11" s="8" customFormat="1" x14ac:dyDescent="0.25">
      <c r="B22" s="28" t="s">
        <v>80</v>
      </c>
      <c r="C22" s="11" t="s">
        <v>193</v>
      </c>
      <c r="D22" s="27" t="e">
        <f>+#REF!+#REF!+#REF!+#REF!+#REF!+#REF!+#REF!</f>
        <v>#REF!</v>
      </c>
      <c r="H22" s="132"/>
      <c r="I22" s="45"/>
      <c r="K22" s="133"/>
    </row>
    <row r="23" spans="2:11" x14ac:dyDescent="0.25">
      <c r="B23" s="28" t="s">
        <v>108</v>
      </c>
      <c r="C23" s="11" t="s">
        <v>194</v>
      </c>
      <c r="D23" s="27" t="e">
        <f>+#REF!+#REF!+#REF!+#REF!+#REF!+#REF!+#REF!</f>
        <v>#REF!</v>
      </c>
    </row>
    <row r="24" spans="2:11" x14ac:dyDescent="0.25">
      <c r="B24" s="28" t="s">
        <v>110</v>
      </c>
      <c r="C24" s="11" t="s">
        <v>195</v>
      </c>
      <c r="D24" s="27" t="e">
        <f>+#REF!+#REF!+#REF!+#REF!+#REF!+#REF!+#REF!</f>
        <v>#REF!</v>
      </c>
    </row>
    <row r="25" spans="2:11" x14ac:dyDescent="0.25">
      <c r="B25" s="28" t="s">
        <v>112</v>
      </c>
      <c r="C25" s="11" t="s">
        <v>196</v>
      </c>
      <c r="D25" s="27" t="e">
        <f>+#REF!+#REF!+#REF!+#REF!+#REF!+#REF!+#REF!</f>
        <v>#REF!</v>
      </c>
    </row>
    <row r="26" spans="2:11" x14ac:dyDescent="0.25">
      <c r="B26" s="28" t="s">
        <v>114</v>
      </c>
      <c r="C26" s="11" t="s">
        <v>197</v>
      </c>
      <c r="D26" s="27" t="e">
        <f>+#REF!+#REF!+#REF!+#REF!+#REF!+#REF!+#REF!</f>
        <v>#REF!</v>
      </c>
    </row>
    <row r="27" spans="2:11" s="6" customFormat="1" x14ac:dyDescent="0.25">
      <c r="B27" s="22"/>
      <c r="C27" s="29" t="s">
        <v>198</v>
      </c>
      <c r="D27" s="24" t="e">
        <f>SUM(D13:D26)</f>
        <v>#REF!</v>
      </c>
      <c r="H27" s="59"/>
      <c r="I27" s="44"/>
      <c r="K27" s="133"/>
    </row>
    <row r="29" spans="2:11" s="7" customFormat="1" x14ac:dyDescent="0.25">
      <c r="B29" s="23" t="s">
        <v>58</v>
      </c>
      <c r="C29" s="23" t="s">
        <v>199</v>
      </c>
      <c r="D29" s="23" t="s">
        <v>163</v>
      </c>
      <c r="I29" s="39"/>
      <c r="K29" s="133"/>
    </row>
    <row r="30" spans="2:11" s="25" customFormat="1" x14ac:dyDescent="0.25">
      <c r="B30" s="33" t="s">
        <v>201</v>
      </c>
      <c r="I30" s="42"/>
      <c r="K30" s="133"/>
    </row>
    <row r="31" spans="2:11" s="26" customFormat="1" x14ac:dyDescent="0.25">
      <c r="B31" s="28" t="s">
        <v>63</v>
      </c>
      <c r="C31" s="11" t="s">
        <v>184</v>
      </c>
      <c r="D31" s="27" t="e">
        <f>+#REF!+#REF!+#REF!+#REF!+#REF!+#REF!+#REF!</f>
        <v>#REF!</v>
      </c>
      <c r="H31" s="131"/>
      <c r="I31" s="43"/>
      <c r="K31" s="133"/>
    </row>
    <row r="32" spans="2:11" x14ac:dyDescent="0.25">
      <c r="B32" s="28" t="s">
        <v>65</v>
      </c>
      <c r="C32" s="11" t="s">
        <v>185</v>
      </c>
      <c r="D32" s="27" t="e">
        <f>+#REF!+#REF!+#REF!+#REF!+#REF!+#REF!+#REF!</f>
        <v>#REF!</v>
      </c>
    </row>
    <row r="33" spans="2:11" s="11" customFormat="1" x14ac:dyDescent="0.25">
      <c r="B33" s="28" t="s">
        <v>66</v>
      </c>
      <c r="C33" s="11" t="s">
        <v>186</v>
      </c>
      <c r="D33" s="27" t="e">
        <f>+#REF!+#REF!+#REF!+#REF!+#REF!+#REF!+#REF!</f>
        <v>#REF!</v>
      </c>
      <c r="H33" s="17"/>
      <c r="I33" s="38"/>
      <c r="K33" s="133"/>
    </row>
    <row r="34" spans="2:11" s="11" customFormat="1" x14ac:dyDescent="0.25">
      <c r="B34" s="28" t="s">
        <v>67</v>
      </c>
      <c r="C34" s="11" t="s">
        <v>187</v>
      </c>
      <c r="D34" s="27" t="e">
        <f>+#REF!+#REF!+#REF!+#REF!+#REF!+#REF!+#REF!</f>
        <v>#REF!</v>
      </c>
      <c r="H34" s="17"/>
      <c r="I34" s="38"/>
      <c r="K34" s="133"/>
    </row>
    <row r="35" spans="2:11" x14ac:dyDescent="0.25">
      <c r="B35" s="28" t="s">
        <v>68</v>
      </c>
      <c r="C35" s="11" t="s">
        <v>188</v>
      </c>
      <c r="D35" s="27" t="e">
        <f>+#REF!+#REF!+#REF!+#REF!+#REF!+#REF!+#REF!</f>
        <v>#REF!</v>
      </c>
    </row>
    <row r="36" spans="2:11" x14ac:dyDescent="0.25">
      <c r="B36" s="28" t="s">
        <v>69</v>
      </c>
      <c r="C36" s="11" t="s">
        <v>189</v>
      </c>
      <c r="D36" s="27" t="e">
        <f>+#REF!+#REF!+#REF!+#REF!+#REF!+#REF!+#REF!</f>
        <v>#REF!</v>
      </c>
    </row>
    <row r="37" spans="2:11" x14ac:dyDescent="0.25">
      <c r="B37" s="28" t="s">
        <v>70</v>
      </c>
      <c r="C37" s="11" t="s">
        <v>190</v>
      </c>
      <c r="D37" s="27" t="e">
        <f>+#REF!+#REF!+#REF!+#REF!+#REF!+#REF!+#REF!</f>
        <v>#REF!</v>
      </c>
    </row>
    <row r="38" spans="2:11" x14ac:dyDescent="0.25">
      <c r="B38" s="28" t="s">
        <v>71</v>
      </c>
      <c r="C38" s="11" t="s">
        <v>191</v>
      </c>
      <c r="D38" s="27" t="e">
        <f>+#REF!+#REF!+#REF!+#REF!+#REF!+#REF!+#REF!</f>
        <v>#REF!</v>
      </c>
    </row>
    <row r="39" spans="2:11" s="6" customFormat="1" x14ac:dyDescent="0.25">
      <c r="B39" s="28" t="s">
        <v>79</v>
      </c>
      <c r="C39" s="11" t="s">
        <v>192</v>
      </c>
      <c r="D39" s="27" t="e">
        <f>+#REF!+#REF!+#REF!+#REF!+#REF!+#REF!+#REF!</f>
        <v>#REF!</v>
      </c>
      <c r="H39" s="59"/>
      <c r="I39" s="44"/>
      <c r="K39" s="133"/>
    </row>
    <row r="40" spans="2:11" s="8" customFormat="1" x14ac:dyDescent="0.25">
      <c r="B40" s="28" t="s">
        <v>80</v>
      </c>
      <c r="C40" s="11" t="s">
        <v>193</v>
      </c>
      <c r="D40" s="27" t="e">
        <f>+#REF!+#REF!+#REF!+#REF!+#REF!+#REF!+#REF!</f>
        <v>#REF!</v>
      </c>
      <c r="H40" s="132"/>
      <c r="I40" s="45"/>
      <c r="K40" s="133"/>
    </row>
    <row r="41" spans="2:11" x14ac:dyDescent="0.25">
      <c r="B41" s="28" t="s">
        <v>108</v>
      </c>
      <c r="C41" s="11" t="s">
        <v>194</v>
      </c>
      <c r="D41" s="27" t="e">
        <f>+#REF!+#REF!+#REF!+#REF!+#REF!+#REF!+#REF!</f>
        <v>#REF!</v>
      </c>
    </row>
    <row r="42" spans="2:11" x14ac:dyDescent="0.25">
      <c r="B42" s="28" t="s">
        <v>110</v>
      </c>
      <c r="C42" s="11" t="s">
        <v>195</v>
      </c>
      <c r="D42" s="27" t="e">
        <f>+#REF!+#REF!+#REF!+#REF!+#REF!+#REF!+#REF!</f>
        <v>#REF!</v>
      </c>
    </row>
    <row r="43" spans="2:11" x14ac:dyDescent="0.25">
      <c r="B43" s="28" t="s">
        <v>112</v>
      </c>
      <c r="C43" s="11" t="s">
        <v>196</v>
      </c>
      <c r="D43" s="27" t="e">
        <f>+#REF!+#REF!+#REF!+#REF!+#REF!+#REF!+#REF!</f>
        <v>#REF!</v>
      </c>
    </row>
    <row r="44" spans="2:11" x14ac:dyDescent="0.25">
      <c r="B44" s="28" t="s">
        <v>114</v>
      </c>
      <c r="C44" s="11" t="s">
        <v>197</v>
      </c>
      <c r="D44" s="27" t="e">
        <f>+#REF!+#REF!+#REF!+#REF!+#REF!+#REF!+#REF!</f>
        <v>#REF!</v>
      </c>
    </row>
    <row r="45" spans="2:11" s="6" customFormat="1" x14ac:dyDescent="0.25">
      <c r="B45" s="22"/>
      <c r="C45" s="29" t="s">
        <v>198</v>
      </c>
      <c r="D45" s="24" t="e">
        <f>SUM(D31:D44)</f>
        <v>#REF!</v>
      </c>
      <c r="F45" s="49"/>
      <c r="H45" s="59"/>
      <c r="I45" s="44"/>
      <c r="K45" s="133"/>
    </row>
    <row r="47" spans="2:11" s="7" customFormat="1" x14ac:dyDescent="0.25">
      <c r="B47" s="23" t="s">
        <v>58</v>
      </c>
      <c r="C47" s="23" t="s">
        <v>200</v>
      </c>
      <c r="D47" s="23" t="s">
        <v>163</v>
      </c>
      <c r="I47" s="39"/>
      <c r="K47" s="133"/>
    </row>
    <row r="48" spans="2:11" s="25" customFormat="1" x14ac:dyDescent="0.25">
      <c r="B48" s="33" t="s">
        <v>202</v>
      </c>
      <c r="I48" s="42"/>
      <c r="K48" s="133"/>
    </row>
    <row r="49" spans="2:11" s="26" customFormat="1" x14ac:dyDescent="0.25">
      <c r="B49" s="28" t="s">
        <v>63</v>
      </c>
      <c r="C49" s="11" t="s">
        <v>205</v>
      </c>
      <c r="D49" s="27" t="e">
        <f>+#REF!+#REF!+#REF!+#REF!+#REF!+#REF!+#REF!</f>
        <v>#REF!</v>
      </c>
      <c r="H49" s="131"/>
      <c r="I49" s="43"/>
      <c r="K49" s="133"/>
    </row>
    <row r="50" spans="2:11" x14ac:dyDescent="0.25">
      <c r="B50" s="28" t="s">
        <v>65</v>
      </c>
      <c r="C50" s="11" t="s">
        <v>206</v>
      </c>
      <c r="D50" s="27" t="e">
        <f>+#REF!+#REF!+#REF!+#REF!+#REF!+#REF!+#REF!</f>
        <v>#REF!</v>
      </c>
    </row>
    <row r="51" spans="2:11" s="11" customFormat="1" x14ac:dyDescent="0.25">
      <c r="B51" s="28" t="s">
        <v>66</v>
      </c>
      <c r="C51" s="11" t="s">
        <v>207</v>
      </c>
      <c r="D51" s="27" t="e">
        <f>+#REF!+#REF!+#REF!+#REF!+#REF!+#REF!+#REF!</f>
        <v>#REF!</v>
      </c>
      <c r="H51" s="17"/>
      <c r="I51" s="38"/>
      <c r="K51" s="133"/>
    </row>
    <row r="52" spans="2:11" s="11" customFormat="1" x14ac:dyDescent="0.25">
      <c r="B52" s="28" t="s">
        <v>67</v>
      </c>
      <c r="C52" s="11" t="s">
        <v>208</v>
      </c>
      <c r="D52" s="27" t="e">
        <f>+#REF!+#REF!+#REF!+#REF!+#REF!+#REF!+#REF!</f>
        <v>#REF!</v>
      </c>
      <c r="H52" s="17"/>
      <c r="I52" s="38"/>
      <c r="K52" s="133"/>
    </row>
    <row r="53" spans="2:11" x14ac:dyDescent="0.25">
      <c r="B53" s="28" t="s">
        <v>68</v>
      </c>
      <c r="C53" s="11" t="s">
        <v>209</v>
      </c>
      <c r="D53" s="27" t="e">
        <f>+#REF!+#REF!+#REF!+#REF!+#REF!+#REF!+#REF!</f>
        <v>#REF!</v>
      </c>
    </row>
    <row r="54" spans="2:11" x14ac:dyDescent="0.25">
      <c r="B54" s="28" t="s">
        <v>69</v>
      </c>
      <c r="C54" s="11" t="s">
        <v>210</v>
      </c>
      <c r="D54" s="27" t="e">
        <f>+#REF!+#REF!+#REF!+#REF!+#REF!+#REF!+#REF!</f>
        <v>#REF!</v>
      </c>
    </row>
    <row r="55" spans="2:11" x14ac:dyDescent="0.25">
      <c r="B55" s="28" t="s">
        <v>70</v>
      </c>
      <c r="C55" s="11" t="s">
        <v>211</v>
      </c>
      <c r="D55" s="27" t="e">
        <f>+#REF!+#REF!+#REF!+#REF!+#REF!+#REF!+#REF!</f>
        <v>#REF!</v>
      </c>
    </row>
    <row r="56" spans="2:11" x14ac:dyDescent="0.25">
      <c r="B56" s="28" t="s">
        <v>71</v>
      </c>
      <c r="C56" s="11" t="s">
        <v>212</v>
      </c>
      <c r="D56" s="27" t="e">
        <f>+#REF!+#REF!+#REF!+#REF!+#REF!+#REF!+#REF!</f>
        <v>#REF!</v>
      </c>
    </row>
    <row r="57" spans="2:11" x14ac:dyDescent="0.25">
      <c r="B57" s="28" t="s">
        <v>79</v>
      </c>
      <c r="C57" s="11" t="s">
        <v>213</v>
      </c>
      <c r="D57" s="27" t="e">
        <f>+#REF!+#REF!+#REF!+#REF!+#REF!+#REF!+#REF!</f>
        <v>#REF!</v>
      </c>
    </row>
    <row r="58" spans="2:11" x14ac:dyDescent="0.25">
      <c r="B58" s="28" t="s">
        <v>80</v>
      </c>
      <c r="C58" s="11" t="s">
        <v>214</v>
      </c>
      <c r="D58" s="27" t="e">
        <f>+#REF!+#REF!+#REF!+#REF!+#REF!+#REF!+#REF!</f>
        <v>#REF!</v>
      </c>
    </row>
    <row r="59" spans="2:11" x14ac:dyDescent="0.25">
      <c r="B59" s="28" t="s">
        <v>108</v>
      </c>
      <c r="C59" s="11" t="s">
        <v>215</v>
      </c>
      <c r="D59" s="27" t="e">
        <f>+#REF!+#REF!+#REF!+#REF!+#REF!+#REF!+#REF!</f>
        <v>#REF!</v>
      </c>
    </row>
    <row r="60" spans="2:11" x14ac:dyDescent="0.25">
      <c r="B60" s="28" t="s">
        <v>110</v>
      </c>
      <c r="C60" s="11" t="s">
        <v>216</v>
      </c>
      <c r="D60" s="27" t="e">
        <f>+#REF!+#REF!+#REF!+#REF!+#REF!+#REF!+#REF!</f>
        <v>#REF!</v>
      </c>
    </row>
    <row r="61" spans="2:11" x14ac:dyDescent="0.25">
      <c r="B61" s="28" t="s">
        <v>112</v>
      </c>
      <c r="C61" s="11" t="s">
        <v>217</v>
      </c>
      <c r="D61" s="27" t="e">
        <f>+#REF!+#REF!+#REF!+#REF!+#REF!+#REF!+#REF!</f>
        <v>#REF!</v>
      </c>
    </row>
    <row r="62" spans="2:11" s="6" customFormat="1" x14ac:dyDescent="0.25">
      <c r="B62" s="28" t="s">
        <v>114</v>
      </c>
      <c r="C62" s="11" t="s">
        <v>218</v>
      </c>
      <c r="D62" s="27" t="e">
        <f>+#REF!+#REF!+#REF!+#REF!+#REF!+#REF!+#REF!</f>
        <v>#REF!</v>
      </c>
      <c r="H62" s="59"/>
      <c r="I62" s="44"/>
      <c r="K62" s="133"/>
    </row>
    <row r="63" spans="2:11" s="8" customFormat="1" x14ac:dyDescent="0.25">
      <c r="B63" s="28" t="s">
        <v>116</v>
      </c>
      <c r="C63" s="11" t="s">
        <v>219</v>
      </c>
      <c r="D63" s="27" t="e">
        <f>+#REF!+#REF!+#REF!+#REF!+#REF!+#REF!+#REF!</f>
        <v>#REF!</v>
      </c>
      <c r="H63" s="132"/>
      <c r="I63" s="45"/>
      <c r="K63" s="133"/>
    </row>
    <row r="64" spans="2:11" x14ac:dyDescent="0.25">
      <c r="B64" s="28" t="s">
        <v>203</v>
      </c>
      <c r="C64" s="11" t="s">
        <v>220</v>
      </c>
      <c r="D64" s="27" t="e">
        <f>+#REF!+#REF!+#REF!+#REF!+#REF!+#REF!+#REF!</f>
        <v>#REF!</v>
      </c>
    </row>
    <row r="65" spans="2:11" s="6" customFormat="1" x14ac:dyDescent="0.25">
      <c r="B65" s="22"/>
      <c r="C65" s="29" t="s">
        <v>198</v>
      </c>
      <c r="D65" s="24" t="e">
        <f>SUM(D49:D64)</f>
        <v>#REF!</v>
      </c>
      <c r="F65" s="49"/>
      <c r="H65" s="59"/>
      <c r="I65" s="44"/>
      <c r="K65" s="133"/>
    </row>
    <row r="67" spans="2:11" s="7" customFormat="1" x14ac:dyDescent="0.25">
      <c r="B67" s="23" t="s">
        <v>58</v>
      </c>
      <c r="C67" s="23" t="s">
        <v>222</v>
      </c>
      <c r="D67" s="23" t="s">
        <v>163</v>
      </c>
      <c r="I67" s="39"/>
      <c r="K67" s="133"/>
    </row>
    <row r="68" spans="2:11" s="25" customFormat="1" x14ac:dyDescent="0.25">
      <c r="B68" s="33" t="s">
        <v>221</v>
      </c>
      <c r="I68" s="42"/>
      <c r="K68" s="133"/>
    </row>
    <row r="69" spans="2:11" s="26" customFormat="1" x14ac:dyDescent="0.25">
      <c r="B69" s="28" t="s">
        <v>63</v>
      </c>
      <c r="C69" s="11" t="s">
        <v>223</v>
      </c>
      <c r="D69" s="27" t="e">
        <f>+#REF!+#REF!+#REF!+#REF!+#REF!+#REF!</f>
        <v>#REF!</v>
      </c>
      <c r="H69" s="131">
        <v>211</v>
      </c>
      <c r="I69" s="43"/>
      <c r="J69" s="133">
        <f>+I69/$I$80</f>
        <v>0</v>
      </c>
      <c r="K69" s="133">
        <f>+$I$80*J69</f>
        <v>0</v>
      </c>
    </row>
    <row r="70" spans="2:11" x14ac:dyDescent="0.25">
      <c r="B70" s="28" t="s">
        <v>65</v>
      </c>
      <c r="C70" s="11" t="s">
        <v>224</v>
      </c>
      <c r="D70" s="27" t="e">
        <f>+#REF!+#REF!+#REF!+#REF!+#REF!+#REF!</f>
        <v>#REF!</v>
      </c>
      <c r="H70" s="25">
        <v>213</v>
      </c>
      <c r="J70" s="133">
        <f t="shared" ref="J70:J79" si="0">+I70/$I$80</f>
        <v>0</v>
      </c>
      <c r="K70" s="133">
        <f>+$I$80*J70</f>
        <v>0</v>
      </c>
    </row>
    <row r="71" spans="2:11" s="11" customFormat="1" x14ac:dyDescent="0.25">
      <c r="B71" s="28" t="s">
        <v>66</v>
      </c>
      <c r="C71" s="11" t="s">
        <v>225</v>
      </c>
      <c r="D71" s="27" t="e">
        <f>+#REF!+#REF!+#REF!+#REF!+#REF!+#REF!</f>
        <v>#REF!</v>
      </c>
      <c r="H71" s="17">
        <v>241</v>
      </c>
      <c r="I71" s="38">
        <v>13931180</v>
      </c>
      <c r="J71" s="133">
        <f t="shared" si="0"/>
        <v>0.31345376768540639</v>
      </c>
      <c r="K71" s="133">
        <v>4800230</v>
      </c>
    </row>
    <row r="72" spans="2:11" s="11" customFormat="1" x14ac:dyDescent="0.25">
      <c r="B72" s="28" t="s">
        <v>67</v>
      </c>
      <c r="C72" s="11" t="s">
        <v>226</v>
      </c>
      <c r="D72" s="27" t="e">
        <f>+#REF!+#REF!+#REF!+#REF!+#REF!+#REF!</f>
        <v>#REF!</v>
      </c>
      <c r="H72" s="17">
        <v>311</v>
      </c>
      <c r="I72" s="38">
        <v>364560</v>
      </c>
      <c r="J72" s="133">
        <f t="shared" si="0"/>
        <v>8.2026580338055884E-3</v>
      </c>
      <c r="K72" s="133">
        <v>387300</v>
      </c>
    </row>
    <row r="73" spans="2:11" x14ac:dyDescent="0.25">
      <c r="B73" s="28" t="s">
        <v>68</v>
      </c>
      <c r="C73" s="11" t="s">
        <v>227</v>
      </c>
      <c r="D73" s="27" t="e">
        <f>+#REF!+#REF!+#REF!+#REF!+#REF!+#REF!</f>
        <v>#REF!</v>
      </c>
      <c r="G73" s="34"/>
      <c r="H73" s="25">
        <v>331</v>
      </c>
      <c r="I73" s="41">
        <v>613740</v>
      </c>
      <c r="J73" s="133">
        <f t="shared" si="0"/>
        <v>1.380924770042748E-2</v>
      </c>
      <c r="K73" s="133">
        <v>652020</v>
      </c>
    </row>
    <row r="74" spans="2:11" x14ac:dyDescent="0.25">
      <c r="B74" s="28" t="s">
        <v>69</v>
      </c>
      <c r="C74" s="11" t="s">
        <v>228</v>
      </c>
      <c r="D74" s="27" t="e">
        <f>+#REF!+#REF!+#REF!+#REF!+#REF!+#REF!</f>
        <v>#REF!</v>
      </c>
      <c r="G74" s="34"/>
      <c r="H74" s="25">
        <v>351</v>
      </c>
      <c r="I74" s="41">
        <v>847470</v>
      </c>
      <c r="J74" s="133">
        <f t="shared" si="0"/>
        <v>1.9068209907585097E-2</v>
      </c>
      <c r="K74" s="133">
        <v>900330</v>
      </c>
    </row>
    <row r="75" spans="2:11" x14ac:dyDescent="0.25">
      <c r="B75" s="28" t="s">
        <v>70</v>
      </c>
      <c r="C75" s="11" t="s">
        <v>229</v>
      </c>
      <c r="D75" s="27" t="e">
        <f>+#REF!+#REF!+#REF!+#REF!+#REF!+#REF!</f>
        <v>#REF!</v>
      </c>
      <c r="F75" s="34"/>
      <c r="G75" s="34"/>
      <c r="H75" s="25">
        <v>411</v>
      </c>
      <c r="I75" s="41">
        <v>544990</v>
      </c>
      <c r="J75" s="133">
        <f t="shared" si="0"/>
        <v>1.2262361756209424E-2</v>
      </c>
      <c r="K75" s="133">
        <v>578980</v>
      </c>
    </row>
    <row r="76" spans="2:11" x14ac:dyDescent="0.25">
      <c r="B76" s="28" t="s">
        <v>71</v>
      </c>
      <c r="C76" s="11" t="s">
        <v>230</v>
      </c>
      <c r="D76" s="27" t="e">
        <f>+#REF!+#REF!+#REF!+#REF!+#REF!+#REF!</f>
        <v>#REF!</v>
      </c>
      <c r="G76" s="34"/>
      <c r="H76" s="25">
        <v>431</v>
      </c>
      <c r="I76" s="41">
        <v>185000</v>
      </c>
      <c r="J76" s="133">
        <f t="shared" si="0"/>
        <v>4.1625294498958583E-3</v>
      </c>
      <c r="K76" s="133">
        <v>196540</v>
      </c>
    </row>
    <row r="77" spans="2:11" x14ac:dyDescent="0.25">
      <c r="B77" s="28" t="s">
        <v>79</v>
      </c>
      <c r="C77" s="11" t="s">
        <v>231</v>
      </c>
      <c r="D77" s="27" t="e">
        <f>+#REF!+#REF!+#REF!+#REF!+#REF!+#REF!</f>
        <v>#REF!</v>
      </c>
      <c r="G77" s="34"/>
      <c r="H77" s="25">
        <v>511</v>
      </c>
      <c r="I77" s="41">
        <v>339670</v>
      </c>
      <c r="J77" s="133">
        <f t="shared" si="0"/>
        <v>7.6426290716006817E-3</v>
      </c>
      <c r="K77" s="133">
        <v>360850</v>
      </c>
    </row>
    <row r="78" spans="2:11" x14ac:dyDescent="0.25">
      <c r="B78" s="28" t="s">
        <v>80</v>
      </c>
      <c r="C78" s="11" t="s">
        <v>232</v>
      </c>
      <c r="D78" s="27" t="e">
        <f>+#REF!+#REF!+#REF!+#REF!+#REF!+#REF!</f>
        <v>#REF!</v>
      </c>
      <c r="G78" s="34"/>
      <c r="H78" s="25">
        <v>551</v>
      </c>
      <c r="I78" s="41">
        <v>156870</v>
      </c>
      <c r="J78" s="133">
        <f t="shared" si="0"/>
        <v>3.5295999719198012E-3</v>
      </c>
      <c r="K78" s="133">
        <v>166650</v>
      </c>
    </row>
    <row r="79" spans="2:11" x14ac:dyDescent="0.25">
      <c r="B79" s="28" t="s">
        <v>108</v>
      </c>
      <c r="C79" s="11" t="s">
        <v>233</v>
      </c>
      <c r="D79" s="27" t="e">
        <f>+#REF!+#REF!+#REF!+#REF!+#REF!+#REF!</f>
        <v>#REF!</v>
      </c>
      <c r="G79" s="34"/>
      <c r="H79" s="25">
        <v>541</v>
      </c>
      <c r="I79" s="41">
        <v>27460650</v>
      </c>
      <c r="J79" s="133">
        <f t="shared" si="0"/>
        <v>0.61786899642314974</v>
      </c>
      <c r="K79" s="133">
        <v>33070500</v>
      </c>
    </row>
    <row r="80" spans="2:11" x14ac:dyDescent="0.25">
      <c r="B80" s="28" t="s">
        <v>110</v>
      </c>
      <c r="C80" s="11" t="s">
        <v>234</v>
      </c>
      <c r="D80" s="27" t="e">
        <f>+#REF!+#REF!+#REF!+#REF!+#REF!+#REF!</f>
        <v>#REF!</v>
      </c>
      <c r="G80" s="34"/>
      <c r="I80" s="41">
        <f>SUM(I69:I79)</f>
        <v>44444130</v>
      </c>
      <c r="K80" s="133">
        <f>SUM(K69:K79)</f>
        <v>41113400</v>
      </c>
    </row>
    <row r="81" spans="2:11" x14ac:dyDescent="0.25">
      <c r="B81" s="28" t="s">
        <v>112</v>
      </c>
      <c r="C81" s="11" t="s">
        <v>235</v>
      </c>
      <c r="D81" s="27" t="e">
        <f>+#REF!+#REF!+#REF!+#REF!+#REF!+#REF!</f>
        <v>#REF!</v>
      </c>
      <c r="G81" s="34"/>
    </row>
    <row r="82" spans="2:11" s="6" customFormat="1" x14ac:dyDescent="0.25">
      <c r="B82" s="28" t="s">
        <v>114</v>
      </c>
      <c r="C82" s="11" t="s">
        <v>236</v>
      </c>
      <c r="D82" s="27" t="e">
        <f>+#REF!+#REF!+#REF!+#REF!+#REF!+#REF!</f>
        <v>#REF!</v>
      </c>
      <c r="G82" s="34"/>
      <c r="H82" s="59"/>
      <c r="I82" s="44"/>
      <c r="K82" s="133" t="e">
        <f>+D73-K80</f>
        <v>#REF!</v>
      </c>
    </row>
    <row r="83" spans="2:11" s="8" customFormat="1" x14ac:dyDescent="0.25">
      <c r="B83" s="28" t="s">
        <v>116</v>
      </c>
      <c r="C83" s="11" t="s">
        <v>237</v>
      </c>
      <c r="D83" s="27" t="e">
        <f>+#REF!+#REF!+#REF!+#REF!+#REF!+#REF!</f>
        <v>#REF!</v>
      </c>
      <c r="G83" s="34"/>
      <c r="H83" s="132"/>
      <c r="I83" s="45"/>
      <c r="K83" s="133"/>
    </row>
    <row r="84" spans="2:11" s="8" customFormat="1" x14ac:dyDescent="0.25">
      <c r="B84" s="28" t="s">
        <v>203</v>
      </c>
      <c r="C84" s="11" t="s">
        <v>238</v>
      </c>
      <c r="D84" s="27" t="e">
        <f>+#REF!+#REF!+#REF!+#REF!+#REF!+#REF!</f>
        <v>#REF!</v>
      </c>
      <c r="G84" s="34"/>
      <c r="H84" s="132"/>
      <c r="I84" s="45"/>
      <c r="K84" s="133">
        <f>39173750-6103250</f>
        <v>33070500</v>
      </c>
    </row>
    <row r="85" spans="2:11" s="8" customFormat="1" x14ac:dyDescent="0.25">
      <c r="B85" s="28" t="s">
        <v>94</v>
      </c>
      <c r="C85" s="11" t="s">
        <v>239</v>
      </c>
      <c r="D85" s="27" t="e">
        <f>+#REF!+#REF!+#REF!+#REF!+#REF!+#REF!</f>
        <v>#REF!</v>
      </c>
      <c r="G85" s="34"/>
      <c r="H85" s="132"/>
      <c r="I85" s="45"/>
      <c r="K85" s="133"/>
    </row>
    <row r="86" spans="2:11" s="8" customFormat="1" x14ac:dyDescent="0.25">
      <c r="B86" s="28" t="s">
        <v>204</v>
      </c>
      <c r="C86" s="11" t="s">
        <v>240</v>
      </c>
      <c r="D86" s="27" t="e">
        <f>+#REF!+#REF!+#REF!+#REF!+#REF!+#REF!</f>
        <v>#REF!</v>
      </c>
      <c r="G86" s="34"/>
      <c r="H86" s="132"/>
      <c r="I86" s="45"/>
      <c r="K86" s="133"/>
    </row>
    <row r="87" spans="2:11" s="8" customFormat="1" x14ac:dyDescent="0.25">
      <c r="B87" s="28" t="s">
        <v>150</v>
      </c>
      <c r="C87" s="11" t="s">
        <v>241</v>
      </c>
      <c r="D87" s="27" t="e">
        <f>+#REF!+#REF!+#REF!+#REF!+#REF!+#REF!</f>
        <v>#REF!</v>
      </c>
      <c r="G87" s="34"/>
      <c r="H87" s="132"/>
      <c r="I87" s="45"/>
      <c r="K87" s="133"/>
    </row>
    <row r="88" spans="2:11" s="8" customFormat="1" x14ac:dyDescent="0.25">
      <c r="B88" s="28" t="s">
        <v>245</v>
      </c>
      <c r="C88" s="11" t="s">
        <v>242</v>
      </c>
      <c r="D88" s="27" t="e">
        <f>+#REF!+#REF!+#REF!+#REF!+#REF!+#REF!</f>
        <v>#REF!</v>
      </c>
      <c r="G88" s="34"/>
      <c r="H88" s="132"/>
      <c r="I88" s="45"/>
      <c r="K88" s="133"/>
    </row>
    <row r="89" spans="2:11" s="8" customFormat="1" x14ac:dyDescent="0.25">
      <c r="B89" s="28" t="s">
        <v>151</v>
      </c>
      <c r="C89" s="11" t="s">
        <v>243</v>
      </c>
      <c r="D89" s="27" t="e">
        <f>+#REF!+#REF!+#REF!+#REF!+#REF!+#REF!</f>
        <v>#REF!</v>
      </c>
      <c r="G89" s="34"/>
      <c r="H89" s="132"/>
      <c r="I89" s="45"/>
      <c r="K89" s="133"/>
    </row>
    <row r="90" spans="2:11" x14ac:dyDescent="0.25">
      <c r="B90" s="28" t="s">
        <v>246</v>
      </c>
      <c r="C90" s="11" t="s">
        <v>244</v>
      </c>
      <c r="D90" s="145" t="e">
        <f>+#REF!+#REF!+#REF!+#REF!+#REF!+#REF!+#REF!</f>
        <v>#REF!</v>
      </c>
      <c r="G90" s="34"/>
    </row>
    <row r="91" spans="2:11" s="6" customFormat="1" x14ac:dyDescent="0.25">
      <c r="B91" s="22"/>
      <c r="C91" s="29" t="s">
        <v>198</v>
      </c>
      <c r="D91" s="24" t="e">
        <f>SUM(D69:D90)</f>
        <v>#REF!</v>
      </c>
      <c r="F91" s="49"/>
      <c r="G91" s="34"/>
      <c r="H91" s="59"/>
      <c r="I91" s="44"/>
      <c r="K91" s="133"/>
    </row>
    <row r="93" spans="2:11" s="7" customFormat="1" x14ac:dyDescent="0.25">
      <c r="B93" s="23" t="s">
        <v>58</v>
      </c>
      <c r="C93" s="23" t="s">
        <v>247</v>
      </c>
      <c r="D93" s="23" t="s">
        <v>163</v>
      </c>
      <c r="I93" s="39"/>
      <c r="K93" s="133"/>
    </row>
    <row r="94" spans="2:11" s="25" customFormat="1" x14ac:dyDescent="0.25">
      <c r="B94" s="33" t="s">
        <v>248</v>
      </c>
      <c r="I94" s="42"/>
      <c r="K94" s="133"/>
    </row>
    <row r="95" spans="2:11" s="26" customFormat="1" x14ac:dyDescent="0.25">
      <c r="B95" s="28" t="s">
        <v>63</v>
      </c>
      <c r="C95" s="11" t="s">
        <v>249</v>
      </c>
      <c r="D95" s="27" t="e">
        <f>+#REF!+#REF!+#REF!+#REF!+#REF!+#REF!+#REF!+#REF!</f>
        <v>#REF!</v>
      </c>
      <c r="H95" s="131"/>
      <c r="I95" s="43"/>
      <c r="K95" s="133"/>
    </row>
    <row r="96" spans="2:11" x14ac:dyDescent="0.25">
      <c r="B96" s="28" t="s">
        <v>65</v>
      </c>
      <c r="C96" s="11" t="s">
        <v>250</v>
      </c>
      <c r="D96" s="27" t="e">
        <f>+#REF!+#REF!+#REF!+#REF!+#REF!+#REF!+#REF!+#REF!</f>
        <v>#REF!</v>
      </c>
    </row>
    <row r="97" spans="2:11" s="11" customFormat="1" x14ac:dyDescent="0.25">
      <c r="B97" s="28" t="s">
        <v>66</v>
      </c>
      <c r="C97" s="11" t="s">
        <v>251</v>
      </c>
      <c r="D97" s="27" t="e">
        <f>+#REF!+#REF!+#REF!+#REF!+#REF!+#REF!+#REF!+#REF!</f>
        <v>#REF!</v>
      </c>
      <c r="H97" s="17"/>
      <c r="I97" s="38"/>
      <c r="K97" s="133"/>
    </row>
    <row r="98" spans="2:11" s="11" customFormat="1" x14ac:dyDescent="0.25">
      <c r="B98" s="28" t="s">
        <v>67</v>
      </c>
      <c r="C98" s="11" t="s">
        <v>252</v>
      </c>
      <c r="D98" s="27" t="e">
        <f>+#REF!+#REF!+#REF!+#REF!+#REF!+#REF!+#REF!+#REF!</f>
        <v>#REF!</v>
      </c>
      <c r="H98" s="17"/>
      <c r="I98" s="38"/>
      <c r="K98" s="133"/>
    </row>
    <row r="99" spans="2:11" x14ac:dyDescent="0.25">
      <c r="B99" s="28" t="s">
        <v>68</v>
      </c>
      <c r="C99" s="11" t="s">
        <v>253</v>
      </c>
      <c r="D99" s="27" t="e">
        <f>+#REF!+#REF!+#REF!+#REF!+#REF!+#REF!+#REF!+#REF!</f>
        <v>#REF!</v>
      </c>
    </row>
    <row r="100" spans="2:11" x14ac:dyDescent="0.25">
      <c r="B100" s="28" t="s">
        <v>69</v>
      </c>
      <c r="C100" s="11" t="s">
        <v>254</v>
      </c>
      <c r="D100" s="27" t="e">
        <f>+#REF!+#REF!+#REF!+#REF!+#REF!+#REF!+#REF!+#REF!</f>
        <v>#REF!</v>
      </c>
    </row>
    <row r="101" spans="2:11" x14ac:dyDescent="0.25">
      <c r="B101" s="28" t="s">
        <v>70</v>
      </c>
      <c r="C101" s="11" t="s">
        <v>255</v>
      </c>
      <c r="D101" s="27" t="e">
        <f>+#REF!+#REF!+#REF!+#REF!+#REF!+#REF!+#REF!+#REF!</f>
        <v>#REF!</v>
      </c>
    </row>
    <row r="102" spans="2:11" x14ac:dyDescent="0.25">
      <c r="B102" s="28" t="s">
        <v>71</v>
      </c>
      <c r="C102" s="11" t="s">
        <v>256</v>
      </c>
      <c r="D102" s="27" t="e">
        <f>+#REF!+#REF!+#REF!+#REF!+#REF!+#REF!+#REF!+#REF!</f>
        <v>#REF!</v>
      </c>
    </row>
    <row r="103" spans="2:11" x14ac:dyDescent="0.25">
      <c r="B103" s="28" t="s">
        <v>79</v>
      </c>
      <c r="C103" s="11" t="s">
        <v>257</v>
      </c>
      <c r="D103" s="27" t="e">
        <f>+#REF!+#REF!+#REF!+#REF!+#REF!+#REF!+#REF!+#REF!</f>
        <v>#REF!</v>
      </c>
    </row>
    <row r="104" spans="2:11" x14ac:dyDescent="0.25">
      <c r="B104" s="28" t="s">
        <v>80</v>
      </c>
      <c r="C104" s="11" t="s">
        <v>258</v>
      </c>
      <c r="D104" s="27" t="e">
        <f>+#REF!+#REF!+#REF!+#REF!+#REF!+#REF!+#REF!+#REF!</f>
        <v>#REF!</v>
      </c>
    </row>
    <row r="105" spans="2:11" x14ac:dyDescent="0.25">
      <c r="B105" s="28" t="s">
        <v>260</v>
      </c>
      <c r="C105" s="11" t="s">
        <v>259</v>
      </c>
      <c r="D105" s="27" t="e">
        <f>+#REF!+#REF!+#REF!+#REF!+#REF!+#REF!+#REF!+#REF!</f>
        <v>#REF!</v>
      </c>
    </row>
    <row r="106" spans="2:11" s="6" customFormat="1" x14ac:dyDescent="0.25">
      <c r="B106" s="22"/>
      <c r="C106" s="29" t="s">
        <v>198</v>
      </c>
      <c r="D106" s="24" t="e">
        <f>SUM(D95:D105)</f>
        <v>#REF!</v>
      </c>
      <c r="H106" s="59"/>
      <c r="I106" s="44"/>
      <c r="K106" s="133"/>
    </row>
    <row r="108" spans="2:11" s="7" customFormat="1" x14ac:dyDescent="0.25">
      <c r="B108" s="23" t="s">
        <v>58</v>
      </c>
      <c r="C108" s="23" t="s">
        <v>267</v>
      </c>
      <c r="D108" s="23" t="s">
        <v>163</v>
      </c>
      <c r="I108" s="39"/>
      <c r="K108" s="133"/>
    </row>
    <row r="109" spans="2:11" s="25" customFormat="1" x14ac:dyDescent="0.25">
      <c r="B109" s="7"/>
      <c r="I109" s="42"/>
      <c r="K109" s="133"/>
    </row>
    <row r="110" spans="2:11" s="8" customFormat="1" x14ac:dyDescent="0.25">
      <c r="B110" s="30" t="s">
        <v>262</v>
      </c>
      <c r="C110" s="31" t="s">
        <v>261</v>
      </c>
      <c r="D110" s="32" t="e">
        <f>+#REF!</f>
        <v>#REF!</v>
      </c>
      <c r="H110" s="132"/>
      <c r="I110" s="45"/>
      <c r="K110" s="133"/>
    </row>
    <row r="111" spans="2:11" s="8" customFormat="1" x14ac:dyDescent="0.25">
      <c r="B111" s="30" t="s">
        <v>263</v>
      </c>
      <c r="C111" s="31" t="s">
        <v>264</v>
      </c>
      <c r="D111" s="32" t="e">
        <f>+#REF!+#REF!+#REF!+#REF!+#REF!+#REF!+#REF!+#REF!</f>
        <v>#REF!</v>
      </c>
      <c r="H111" s="132"/>
      <c r="I111" s="45"/>
      <c r="K111" s="133"/>
    </row>
    <row r="112" spans="2:11" s="8" customFormat="1" x14ac:dyDescent="0.25">
      <c r="B112" s="30" t="s">
        <v>272</v>
      </c>
      <c r="C112" s="31" t="s">
        <v>273</v>
      </c>
      <c r="D112" s="32" t="e">
        <f>+#REF!</f>
        <v>#REF!</v>
      </c>
      <c r="H112" s="132"/>
      <c r="I112" s="45"/>
      <c r="K112" s="133"/>
    </row>
    <row r="113" spans="2:11" s="8" customFormat="1" x14ac:dyDescent="0.25">
      <c r="B113" s="30" t="s">
        <v>265</v>
      </c>
      <c r="C113" s="31" t="s">
        <v>266</v>
      </c>
      <c r="D113" s="32" t="e">
        <f>+#REF!+#REF!+#REF!+#REF!+#REF!+#REF!+#REF!</f>
        <v>#REF!</v>
      </c>
      <c r="E113"/>
      <c r="H113" s="132"/>
      <c r="I113" s="45"/>
      <c r="K113" s="133"/>
    </row>
    <row r="114" spans="2:11" s="8" customFormat="1" x14ac:dyDescent="0.25">
      <c r="B114" s="30" t="s">
        <v>268</v>
      </c>
      <c r="C114" s="31" t="s">
        <v>269</v>
      </c>
      <c r="D114" s="32" t="e">
        <f>+#REF!</f>
        <v>#REF!</v>
      </c>
      <c r="E114"/>
      <c r="H114" s="25"/>
      <c r="I114" s="45"/>
      <c r="K114" s="133"/>
    </row>
    <row r="115" spans="2:11" s="8" customFormat="1" x14ac:dyDescent="0.25">
      <c r="B115" s="30" t="s">
        <v>270</v>
      </c>
      <c r="C115" s="31" t="s">
        <v>271</v>
      </c>
      <c r="D115" s="32" t="e">
        <f>+#REF!</f>
        <v>#REF!</v>
      </c>
      <c r="H115" s="132"/>
      <c r="I115" s="45"/>
      <c r="K115" s="133"/>
    </row>
    <row r="116" spans="2:11" s="6" customFormat="1" x14ac:dyDescent="0.25">
      <c r="B116" s="22"/>
      <c r="C116" s="29" t="s">
        <v>198</v>
      </c>
      <c r="D116" s="24" t="e">
        <f>+D110+D111+D112+D113+D114+D115</f>
        <v>#REF!</v>
      </c>
      <c r="H116" s="59"/>
      <c r="I116" s="44"/>
      <c r="K116" s="133"/>
    </row>
    <row r="117" spans="2:11" x14ac:dyDescent="0.25">
      <c r="B117" s="22"/>
      <c r="C117" s="29" t="s">
        <v>274</v>
      </c>
      <c r="D117" s="24" t="e">
        <f>+D27+D45+D65+D91+D106+D116</f>
        <v>#REF!</v>
      </c>
    </row>
    <row r="119" spans="2:11" x14ac:dyDescent="0.25">
      <c r="B119" s="22"/>
      <c r="C119" s="29" t="s">
        <v>275</v>
      </c>
      <c r="D119" s="24" t="e">
        <f>+D27+D45+D65+D91+D106+D116</f>
        <v>#REF!</v>
      </c>
    </row>
    <row r="121" spans="2:11" x14ac:dyDescent="0.25">
      <c r="D121" s="34"/>
    </row>
    <row r="122" spans="2:11" x14ac:dyDescent="0.25">
      <c r="D122" s="34"/>
    </row>
  </sheetData>
  <mergeCells count="3">
    <mergeCell ref="C7:D7"/>
    <mergeCell ref="C8:D8"/>
    <mergeCell ref="B9:D9"/>
  </mergeCells>
  <printOptions horizontalCentered="1"/>
  <pageMargins left="1.26" right="0.70866141732283472" top="0.74803149606299213" bottom="0.74803149606299213" header="0.31496062992125984" footer="0.31496062992125984"/>
  <pageSetup paperSize="9" scale="95" orientation="portrait" r:id="rId1"/>
  <rowBreaks count="2" manualBreakCount="2">
    <brk id="45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resgral</vt:lpstr>
      <vt:lpstr>recursos</vt:lpstr>
      <vt:lpstr>conjurisd</vt:lpstr>
      <vt:lpstr>erogcons</vt:lpstr>
      <vt:lpstr>P.OBRAS 2022</vt:lpstr>
      <vt:lpstr>Programas</vt:lpstr>
      <vt:lpstr>ppart mod</vt:lpstr>
      <vt:lpstr>resubpart</vt:lpstr>
      <vt:lpstr>conjurisd!Área_de_impresión</vt:lpstr>
      <vt:lpstr>'P.OBRAS 2022'!Área_de_impresión</vt:lpstr>
      <vt:lpstr>'ppart mod'!Área_de_impresión</vt:lpstr>
      <vt:lpstr>recursos!Área_de_impresión</vt:lpstr>
      <vt:lpstr>resgral!Área_de_impresión</vt:lpstr>
      <vt:lpstr>'P.OBRAS 2022'!Títulos_a_imprimir</vt:lpstr>
      <vt:lpstr>recursos!Títulos_a_imprimir</vt:lpstr>
      <vt:lpstr>resubpart!Títulos_a_imprimir</vt:lpstr>
    </vt:vector>
  </TitlesOfParts>
  <Company>Municipalidad de Godoy 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msabella</dc:creator>
  <cp:lastModifiedBy>Sebastian Viani</cp:lastModifiedBy>
  <cp:lastPrinted>2022-10-27T13:51:58Z</cp:lastPrinted>
  <dcterms:created xsi:type="dcterms:W3CDTF">2012-08-08T15:55:09Z</dcterms:created>
  <dcterms:modified xsi:type="dcterms:W3CDTF">2023-05-31T15:17:48Z</dcterms:modified>
</cp:coreProperties>
</file>