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villanueva\Desktop\Horarios colectivos\"/>
    </mc:Choice>
  </mc:AlternateContent>
  <xr:revisionPtr revIDLastSave="0" documentId="13_ncr:1_{FDAA3B22-5F78-4287-A415-EA20AAEE5464}" xr6:coauthVersionLast="47" xr6:coauthVersionMax="47" xr10:uidLastSave="{00000000-0000-0000-0000-000000000000}"/>
  <bookViews>
    <workbookView xWindow="3810" yWindow="3810" windowWidth="21600" windowHeight="11295" tabRatio="938" xr2:uid="{00000000-000D-0000-FFFF-FFFF00000000}"/>
  </bookViews>
  <sheets>
    <sheet name="100 - HABIL (GUT-L H.) DVMT" sheetId="55" r:id="rId1"/>
    <sheet name="101 - HABIL (L H.-GUT) DVMT" sheetId="56" r:id="rId2"/>
    <sheet name="110 - HABIL DVMT" sheetId="8" r:id="rId3"/>
    <sheet name="120 - HABIL DVMT" sheetId="11" r:id="rId4"/>
    <sheet name="121 - HABIL DVMT" sheetId="47" r:id="rId5"/>
    <sheet name="125 - HABIL DVMT (2)" sheetId="63" r:id="rId6"/>
    <sheet name="130 - HABIL DVMT " sheetId="32" r:id="rId7"/>
    <sheet name="100 - SABADO (GUT - L H.) DVMT" sheetId="57" r:id="rId8"/>
    <sheet name="101 - SABADO (L H. - GUT) DVMT" sheetId="58" r:id="rId9"/>
    <sheet name="110 - SABADO DVMT (70)" sheetId="61" r:id="rId10"/>
    <sheet name="120 - SABADO DVMT" sheetId="12" r:id="rId11"/>
    <sheet name="121 - SABADO DVMT" sheetId="50" r:id="rId12"/>
    <sheet name="125 - SABADO DVMT" sheetId="15" r:id="rId13"/>
    <sheet name="126 - SABADO DVMT" sheetId="53" r:id="rId14"/>
    <sheet name="130 - SABADO DVMT " sheetId="33" r:id="rId15"/>
    <sheet name="100 - DOMINGO (GUT - LH.) DVMT" sheetId="59" r:id="rId16"/>
    <sheet name="101 - DOMINGO (LH. - GUT) DVMT" sheetId="60" r:id="rId17"/>
    <sheet name="110 - DOMINGO DVMT" sheetId="10" r:id="rId18"/>
    <sheet name="121 - DOMINGO DVMT" sheetId="13" r:id="rId19"/>
    <sheet name="126 DOMINGO DVMT" sheetId="16" r:id="rId20"/>
    <sheet name="130 - DOMINGO DVMT" sheetId="19" r:id="rId2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33" l="1"/>
  <c r="L60" i="33"/>
  <c r="L59" i="33"/>
  <c r="J60" i="33"/>
  <c r="K60" i="33" s="1"/>
  <c r="J61" i="33"/>
  <c r="K59" i="33"/>
  <c r="K61" i="33"/>
  <c r="L57" i="19" l="1"/>
  <c r="J57" i="19"/>
  <c r="Y144" i="11" l="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W154" i="11"/>
  <c r="W155" i="11"/>
  <c r="W156" i="11"/>
  <c r="W157" i="11"/>
  <c r="W158" i="11"/>
  <c r="W159" i="11"/>
  <c r="W160" i="11"/>
  <c r="U64" i="10" l="1"/>
  <c r="S63" i="10"/>
  <c r="S64" i="10"/>
  <c r="S62" i="10"/>
  <c r="M32" i="53"/>
  <c r="Y68" i="50"/>
  <c r="W65" i="50"/>
  <c r="W66" i="50"/>
  <c r="W67" i="50"/>
  <c r="W68" i="50"/>
  <c r="W64" i="50"/>
  <c r="U88" i="61"/>
  <c r="S86" i="61"/>
  <c r="S87" i="61"/>
  <c r="S88" i="61"/>
  <c r="S85" i="61"/>
  <c r="L114" i="32"/>
  <c r="J113" i="32"/>
  <c r="J114" i="32"/>
  <c r="J112" i="32"/>
  <c r="U151" i="8"/>
  <c r="S147" i="8"/>
  <c r="S148" i="8"/>
  <c r="S149" i="8"/>
  <c r="S150" i="8"/>
  <c r="S151" i="8"/>
  <c r="S146" i="8"/>
  <c r="P89" i="56" l="1"/>
  <c r="N89" i="56"/>
  <c r="N88" i="56"/>
  <c r="N91" i="55"/>
  <c r="N92" i="55"/>
  <c r="N90" i="55"/>
  <c r="J47" i="19" l="1"/>
  <c r="L47" i="19"/>
  <c r="J48" i="19"/>
  <c r="L48" i="19"/>
  <c r="J49" i="19"/>
  <c r="L49" i="19"/>
  <c r="J50" i="19"/>
  <c r="L50" i="19"/>
  <c r="J51" i="19"/>
  <c r="L51" i="19"/>
  <c r="J52" i="19"/>
  <c r="L52" i="19"/>
  <c r="J53" i="19"/>
  <c r="L53" i="19"/>
  <c r="J54" i="19"/>
  <c r="L54" i="19"/>
  <c r="J55" i="19"/>
  <c r="L55" i="19"/>
  <c r="J56" i="19"/>
  <c r="L56" i="19"/>
  <c r="J58" i="19"/>
  <c r="W88" i="13" l="1"/>
  <c r="S55" i="10"/>
  <c r="U55" i="10"/>
  <c r="S56" i="10"/>
  <c r="U56" i="10"/>
  <c r="S57" i="10"/>
  <c r="U57" i="10"/>
  <c r="S58" i="10"/>
  <c r="U58" i="10"/>
  <c r="S59" i="10"/>
  <c r="U59" i="10"/>
  <c r="S60" i="10"/>
  <c r="U60" i="10"/>
  <c r="S61" i="10"/>
  <c r="U61" i="10"/>
  <c r="U62" i="10"/>
  <c r="U63" i="10"/>
  <c r="S65" i="10"/>
  <c r="J53" i="33"/>
  <c r="L53" i="33"/>
  <c r="J54" i="33"/>
  <c r="L54" i="33"/>
  <c r="J55" i="33"/>
  <c r="L55" i="33"/>
  <c r="J56" i="33"/>
  <c r="L56" i="33"/>
  <c r="J57" i="33"/>
  <c r="L57" i="33"/>
  <c r="J58" i="33"/>
  <c r="L58" i="33"/>
  <c r="J59" i="33"/>
  <c r="J62" i="33"/>
  <c r="W62" i="50"/>
  <c r="Y62" i="50"/>
  <c r="W63" i="50"/>
  <c r="Y63" i="50"/>
  <c r="Y64" i="50"/>
  <c r="Y65" i="50"/>
  <c r="Y66" i="50"/>
  <c r="Y67" i="50"/>
  <c r="W69" i="50"/>
  <c r="Y69" i="50"/>
  <c r="W70" i="50"/>
  <c r="Y70" i="50"/>
  <c r="W71" i="50"/>
  <c r="I75" i="50"/>
  <c r="S83" i="61" l="1"/>
  <c r="T83" i="61" s="1"/>
  <c r="U83" i="61"/>
  <c r="S84" i="61"/>
  <c r="T84" i="61" s="1"/>
  <c r="U84" i="61"/>
  <c r="T85" i="61"/>
  <c r="U85" i="61"/>
  <c r="T86" i="61"/>
  <c r="U86" i="61"/>
  <c r="T87" i="61"/>
  <c r="U87" i="61"/>
  <c r="T88" i="61"/>
  <c r="S89" i="61"/>
  <c r="T89" i="61" s="1"/>
  <c r="J109" i="32" l="1"/>
  <c r="K109" i="32" s="1"/>
  <c r="L109" i="32"/>
  <c r="J110" i="32"/>
  <c r="K110" i="32" s="1"/>
  <c r="L110" i="32"/>
  <c r="J111" i="32"/>
  <c r="K111" i="32" s="1"/>
  <c r="L111" i="32"/>
  <c r="K112" i="32"/>
  <c r="L112" i="32"/>
  <c r="K113" i="32"/>
  <c r="L113" i="32"/>
  <c r="K114" i="32"/>
  <c r="J115" i="32"/>
  <c r="K115" i="32" s="1"/>
  <c r="L115" i="32"/>
  <c r="J116" i="32"/>
  <c r="K116" i="32" s="1"/>
  <c r="L116" i="32"/>
  <c r="J117" i="32"/>
  <c r="K117" i="32" s="1"/>
  <c r="J107" i="32"/>
  <c r="K107" i="32" s="1"/>
  <c r="L107" i="32"/>
  <c r="J108" i="32"/>
  <c r="K108" i="32" s="1"/>
  <c r="L108" i="32"/>
  <c r="N87" i="56"/>
  <c r="P87" i="56"/>
  <c r="P88" i="56"/>
  <c r="N90" i="56"/>
  <c r="P90" i="56"/>
  <c r="N91" i="56"/>
  <c r="P91" i="56"/>
  <c r="N92" i="56"/>
  <c r="P88" i="55"/>
  <c r="P89" i="55"/>
  <c r="P90" i="55"/>
  <c r="P91" i="55"/>
  <c r="N89" i="55"/>
  <c r="J52" i="33"/>
  <c r="L52" i="33"/>
  <c r="O26" i="63"/>
  <c r="O22" i="63"/>
  <c r="O21" i="63"/>
  <c r="O20" i="63"/>
  <c r="O19" i="63"/>
  <c r="M20" i="63"/>
  <c r="N20" i="63" s="1"/>
  <c r="O24" i="63"/>
  <c r="O68" i="63"/>
  <c r="O69" i="63"/>
  <c r="O70" i="63"/>
  <c r="O71" i="63"/>
  <c r="O72" i="63"/>
  <c r="O73" i="63"/>
  <c r="M66" i="63"/>
  <c r="N66" i="63" s="1"/>
  <c r="M67" i="63"/>
  <c r="N67" i="63" s="1"/>
  <c r="M68" i="63"/>
  <c r="N68" i="63" s="1"/>
  <c r="M69" i="63"/>
  <c r="N69" i="63" s="1"/>
  <c r="M70" i="63"/>
  <c r="N70" i="63" s="1"/>
  <c r="M71" i="63"/>
  <c r="N71" i="63" s="1"/>
  <c r="M72" i="63"/>
  <c r="N72" i="63" s="1"/>
  <c r="M73" i="63"/>
  <c r="N73" i="63" s="1"/>
  <c r="M74" i="63"/>
  <c r="N74" i="63" s="1"/>
  <c r="G81" i="63"/>
  <c r="G82" i="63" s="1"/>
  <c r="G78" i="63"/>
  <c r="O67" i="63"/>
  <c r="O66" i="63"/>
  <c r="O65" i="63"/>
  <c r="M65" i="63"/>
  <c r="N65" i="63" s="1"/>
  <c r="O64" i="63"/>
  <c r="M64" i="63"/>
  <c r="N64" i="63" s="1"/>
  <c r="O63" i="63"/>
  <c r="M63" i="63"/>
  <c r="N63" i="63" s="1"/>
  <c r="O62" i="63"/>
  <c r="M62" i="63"/>
  <c r="N62" i="63" s="1"/>
  <c r="O61" i="63"/>
  <c r="M61" i="63"/>
  <c r="N61" i="63" s="1"/>
  <c r="O60" i="63"/>
  <c r="M60" i="63"/>
  <c r="N60" i="63" s="1"/>
  <c r="O59" i="63"/>
  <c r="M59" i="63"/>
  <c r="N59" i="63" s="1"/>
  <c r="O58" i="63"/>
  <c r="M58" i="63"/>
  <c r="N58" i="63" s="1"/>
  <c r="O57" i="63"/>
  <c r="M57" i="63"/>
  <c r="N57" i="63" s="1"/>
  <c r="O56" i="63"/>
  <c r="M56" i="63"/>
  <c r="N56" i="63" s="1"/>
  <c r="O55" i="63"/>
  <c r="M55" i="63"/>
  <c r="N55" i="63" s="1"/>
  <c r="O54" i="63"/>
  <c r="M54" i="63"/>
  <c r="N54" i="63" s="1"/>
  <c r="O53" i="63"/>
  <c r="M53" i="63"/>
  <c r="N53" i="63" s="1"/>
  <c r="O52" i="63"/>
  <c r="M52" i="63"/>
  <c r="N52" i="63" s="1"/>
  <c r="O51" i="63"/>
  <c r="M51" i="63"/>
  <c r="N51" i="63" s="1"/>
  <c r="O50" i="63"/>
  <c r="M50" i="63"/>
  <c r="N50" i="63" s="1"/>
  <c r="O49" i="63"/>
  <c r="M49" i="63"/>
  <c r="N49" i="63" s="1"/>
  <c r="O48" i="63"/>
  <c r="M48" i="63"/>
  <c r="N48" i="63" s="1"/>
  <c r="O47" i="63"/>
  <c r="M47" i="63"/>
  <c r="N47" i="63" s="1"/>
  <c r="O46" i="63"/>
  <c r="M46" i="63"/>
  <c r="N46" i="63" s="1"/>
  <c r="O45" i="63"/>
  <c r="M45" i="63"/>
  <c r="N45" i="63" s="1"/>
  <c r="O44" i="63"/>
  <c r="M44" i="63"/>
  <c r="N44" i="63" s="1"/>
  <c r="O43" i="63"/>
  <c r="M43" i="63"/>
  <c r="N43" i="63" s="1"/>
  <c r="O42" i="63"/>
  <c r="M42" i="63"/>
  <c r="N42" i="63" s="1"/>
  <c r="O41" i="63"/>
  <c r="M41" i="63"/>
  <c r="N41" i="63" s="1"/>
  <c r="O40" i="63"/>
  <c r="M40" i="63"/>
  <c r="N40" i="63" s="1"/>
  <c r="O39" i="63"/>
  <c r="M39" i="63"/>
  <c r="N39" i="63" s="1"/>
  <c r="O38" i="63"/>
  <c r="M38" i="63"/>
  <c r="N38" i="63" s="1"/>
  <c r="O37" i="63"/>
  <c r="M37" i="63"/>
  <c r="N37" i="63" s="1"/>
  <c r="O36" i="63"/>
  <c r="M36" i="63"/>
  <c r="N36" i="63" s="1"/>
  <c r="O35" i="63"/>
  <c r="M35" i="63"/>
  <c r="N35" i="63" s="1"/>
  <c r="O34" i="63"/>
  <c r="M34" i="63"/>
  <c r="N34" i="63" s="1"/>
  <c r="O33" i="63"/>
  <c r="M33" i="63"/>
  <c r="N33" i="63" s="1"/>
  <c r="O32" i="63"/>
  <c r="M32" i="63"/>
  <c r="N32" i="63" s="1"/>
  <c r="O31" i="63"/>
  <c r="M31" i="63"/>
  <c r="N31" i="63" s="1"/>
  <c r="O30" i="63"/>
  <c r="M30" i="63"/>
  <c r="N30" i="63" s="1"/>
  <c r="O29" i="63"/>
  <c r="M29" i="63"/>
  <c r="N29" i="63" s="1"/>
  <c r="O28" i="63"/>
  <c r="M28" i="63"/>
  <c r="N28" i="63" s="1"/>
  <c r="O27" i="63"/>
  <c r="M27" i="63"/>
  <c r="N27" i="63" s="1"/>
  <c r="M26" i="63"/>
  <c r="N26" i="63" s="1"/>
  <c r="O25" i="63"/>
  <c r="M25" i="63"/>
  <c r="N25" i="63" s="1"/>
  <c r="M24" i="63"/>
  <c r="N24" i="63" s="1"/>
  <c r="O23" i="63"/>
  <c r="M23" i="63"/>
  <c r="N23" i="63" s="1"/>
  <c r="M22" i="63"/>
  <c r="N22" i="63" s="1"/>
  <c r="M21" i="63"/>
  <c r="N21" i="63" s="1"/>
  <c r="M19" i="63"/>
  <c r="N19" i="63" s="1"/>
  <c r="C18" i="63"/>
  <c r="K17" i="63"/>
  <c r="J17" i="63"/>
  <c r="I17" i="63"/>
  <c r="H17" i="63"/>
  <c r="G17" i="63"/>
  <c r="F17" i="63"/>
  <c r="E17" i="63"/>
  <c r="L17" i="63" l="1"/>
  <c r="L19" i="63" l="1"/>
  <c r="L20" i="63" s="1"/>
  <c r="L21" i="63" s="1"/>
  <c r="L22" i="63" s="1"/>
  <c r="L23" i="63" s="1"/>
  <c r="L24" i="63" s="1"/>
  <c r="L25" i="63" s="1"/>
  <c r="L26" i="63" s="1"/>
  <c r="L27" i="63" s="1"/>
  <c r="L28" i="63" s="1"/>
  <c r="L29" i="63" s="1"/>
  <c r="L30" i="63" s="1"/>
  <c r="L31" i="63" s="1"/>
  <c r="L32" i="63" s="1"/>
  <c r="L33" i="63" s="1"/>
  <c r="L34" i="63" s="1"/>
  <c r="L35" i="63" s="1"/>
  <c r="L36" i="63" s="1"/>
  <c r="L37" i="63" s="1"/>
  <c r="L38" i="63" s="1"/>
  <c r="L39" i="63" s="1"/>
  <c r="L40" i="63" s="1"/>
  <c r="L41" i="63" s="1"/>
  <c r="L42" i="63" s="1"/>
  <c r="L43" i="63" s="1"/>
  <c r="L44" i="63" s="1"/>
  <c r="L45" i="63" s="1"/>
  <c r="L46" i="63" s="1"/>
  <c r="L47" i="63" s="1"/>
  <c r="L48" i="63" s="1"/>
  <c r="L49" i="63" s="1"/>
  <c r="L50" i="63" s="1"/>
  <c r="L51" i="63" s="1"/>
  <c r="L52" i="63" s="1"/>
  <c r="L53" i="63" s="1"/>
  <c r="L54" i="63" s="1"/>
  <c r="L55" i="63" s="1"/>
  <c r="L56" i="63" s="1"/>
  <c r="L57" i="63" s="1"/>
  <c r="L58" i="63" s="1"/>
  <c r="L59" i="63" s="1"/>
  <c r="L60" i="63" s="1"/>
  <c r="L61" i="63" s="1"/>
  <c r="L62" i="63" s="1"/>
  <c r="L63" i="63" s="1"/>
  <c r="L64" i="63" s="1"/>
  <c r="L65" i="63" s="1"/>
  <c r="L66" i="63" s="1"/>
  <c r="L67" i="63" s="1"/>
  <c r="L68" i="63" s="1"/>
  <c r="L69" i="63" s="1"/>
  <c r="L70" i="63" s="1"/>
  <c r="L71" i="63" s="1"/>
  <c r="L72" i="63" s="1"/>
  <c r="L73" i="63" s="1"/>
  <c r="L74" i="63" s="1"/>
  <c r="K54" i="60"/>
  <c r="K55" i="60" s="1"/>
  <c r="K52" i="60"/>
  <c r="N48" i="60"/>
  <c r="P47" i="60"/>
  <c r="N47" i="60"/>
  <c r="P46" i="60"/>
  <c r="N46" i="60"/>
  <c r="P45" i="60"/>
  <c r="N45" i="60"/>
  <c r="P44" i="60"/>
  <c r="N44" i="60"/>
  <c r="P43" i="60"/>
  <c r="N43" i="60"/>
  <c r="P42" i="60"/>
  <c r="N42" i="60"/>
  <c r="P41" i="60"/>
  <c r="N41" i="60"/>
  <c r="P40" i="60"/>
  <c r="N40" i="60"/>
  <c r="P39" i="60"/>
  <c r="N39" i="60"/>
  <c r="P38" i="60"/>
  <c r="N38" i="60"/>
  <c r="P37" i="60"/>
  <c r="N37" i="60"/>
  <c r="P36" i="60"/>
  <c r="N36" i="60"/>
  <c r="T35" i="60"/>
  <c r="P35" i="60"/>
  <c r="N35" i="60"/>
  <c r="T34" i="60"/>
  <c r="P34" i="60"/>
  <c r="N34" i="60"/>
  <c r="T33" i="60"/>
  <c r="P33" i="60"/>
  <c r="N33" i="60"/>
  <c r="T32" i="60"/>
  <c r="P32" i="60"/>
  <c r="N32" i="60"/>
  <c r="T31" i="60"/>
  <c r="P31" i="60"/>
  <c r="N31" i="60"/>
  <c r="T30" i="60"/>
  <c r="P30" i="60"/>
  <c r="N30" i="60"/>
  <c r="T29" i="60"/>
  <c r="P29" i="60"/>
  <c r="N29" i="60"/>
  <c r="T28" i="60"/>
  <c r="P28" i="60"/>
  <c r="N28" i="60"/>
  <c r="T27" i="60"/>
  <c r="P27" i="60"/>
  <c r="N27" i="60"/>
  <c r="T26" i="60"/>
  <c r="P26" i="60"/>
  <c r="N26" i="60"/>
  <c r="T25" i="60"/>
  <c r="P25" i="60"/>
  <c r="N25" i="60"/>
  <c r="T24" i="60"/>
  <c r="P24" i="60"/>
  <c r="N24" i="60"/>
  <c r="T23" i="60"/>
  <c r="P23" i="60"/>
  <c r="N23" i="60"/>
  <c r="T22" i="60"/>
  <c r="P22" i="60"/>
  <c r="N22" i="60"/>
  <c r="T21" i="60"/>
  <c r="P21" i="60"/>
  <c r="N21" i="60"/>
  <c r="T20" i="60"/>
  <c r="P20" i="60"/>
  <c r="N20" i="60"/>
  <c r="T19" i="60"/>
  <c r="P19" i="60"/>
  <c r="N19" i="60"/>
  <c r="M17" i="60"/>
  <c r="K53" i="60" s="1"/>
  <c r="L54" i="59"/>
  <c r="L55" i="59" s="1"/>
  <c r="L52" i="59"/>
  <c r="R48" i="59"/>
  <c r="N48" i="59"/>
  <c r="R47" i="59"/>
  <c r="P47" i="59"/>
  <c r="N47" i="59"/>
  <c r="P46" i="59"/>
  <c r="N46" i="59"/>
  <c r="P45" i="59"/>
  <c r="N45" i="59"/>
  <c r="P44" i="59"/>
  <c r="N44" i="59"/>
  <c r="P43" i="59"/>
  <c r="N43" i="59"/>
  <c r="R42" i="59"/>
  <c r="P42" i="59"/>
  <c r="N42" i="59"/>
  <c r="R41" i="59"/>
  <c r="P41" i="59"/>
  <c r="N41" i="59"/>
  <c r="R40" i="59"/>
  <c r="P40" i="59"/>
  <c r="N40" i="59"/>
  <c r="R39" i="59"/>
  <c r="P39" i="59"/>
  <c r="N39" i="59"/>
  <c r="R38" i="59"/>
  <c r="P38" i="59"/>
  <c r="N38" i="59"/>
  <c r="R37" i="59"/>
  <c r="P37" i="59"/>
  <c r="N37" i="59"/>
  <c r="R36" i="59"/>
  <c r="P36" i="59"/>
  <c r="N36" i="59"/>
  <c r="V35" i="59"/>
  <c r="W35" i="59" s="1"/>
  <c r="R35" i="59"/>
  <c r="T35" i="59" s="1"/>
  <c r="P35" i="59"/>
  <c r="N35" i="59"/>
  <c r="V34" i="59"/>
  <c r="W34" i="59" s="1"/>
  <c r="R34" i="59"/>
  <c r="T34" i="59" s="1"/>
  <c r="P34" i="59"/>
  <c r="N34" i="59"/>
  <c r="V33" i="59"/>
  <c r="W33" i="59" s="1"/>
  <c r="R33" i="59"/>
  <c r="T33" i="59" s="1"/>
  <c r="P33" i="59"/>
  <c r="N33" i="59"/>
  <c r="V32" i="59"/>
  <c r="W32" i="59" s="1"/>
  <c r="R32" i="59"/>
  <c r="T32" i="59" s="1"/>
  <c r="P32" i="59"/>
  <c r="N32" i="59"/>
  <c r="V31" i="59"/>
  <c r="W31" i="59" s="1"/>
  <c r="R31" i="59"/>
  <c r="T31" i="59" s="1"/>
  <c r="P31" i="59"/>
  <c r="N31" i="59"/>
  <c r="V30" i="59"/>
  <c r="W30" i="59" s="1"/>
  <c r="R30" i="59"/>
  <c r="T30" i="59" s="1"/>
  <c r="P30" i="59"/>
  <c r="N30" i="59"/>
  <c r="V29" i="59"/>
  <c r="W29" i="59" s="1"/>
  <c r="R29" i="59"/>
  <c r="T29" i="59" s="1"/>
  <c r="P29" i="59"/>
  <c r="N29" i="59"/>
  <c r="V28" i="59"/>
  <c r="W28" i="59" s="1"/>
  <c r="R28" i="59"/>
  <c r="T28" i="59" s="1"/>
  <c r="P28" i="59"/>
  <c r="N28" i="59"/>
  <c r="V27" i="59"/>
  <c r="W27" i="59" s="1"/>
  <c r="R27" i="59"/>
  <c r="T27" i="59" s="1"/>
  <c r="P27" i="59"/>
  <c r="N27" i="59"/>
  <c r="V26" i="59"/>
  <c r="W26" i="59" s="1"/>
  <c r="R26" i="59"/>
  <c r="T26" i="59" s="1"/>
  <c r="P26" i="59"/>
  <c r="N26" i="59"/>
  <c r="V25" i="59"/>
  <c r="W25" i="59" s="1"/>
  <c r="R25" i="59"/>
  <c r="T25" i="59" s="1"/>
  <c r="P25" i="59"/>
  <c r="N25" i="59"/>
  <c r="V24" i="59"/>
  <c r="W24" i="59" s="1"/>
  <c r="R24" i="59"/>
  <c r="T24" i="59" s="1"/>
  <c r="P24" i="59"/>
  <c r="N24" i="59"/>
  <c r="V23" i="59"/>
  <c r="W23" i="59" s="1"/>
  <c r="R23" i="59"/>
  <c r="T23" i="59" s="1"/>
  <c r="P23" i="59"/>
  <c r="N23" i="59"/>
  <c r="V22" i="59"/>
  <c r="W22" i="59" s="1"/>
  <c r="R22" i="59"/>
  <c r="T22" i="59" s="1"/>
  <c r="P22" i="59"/>
  <c r="N22" i="59"/>
  <c r="V21" i="59"/>
  <c r="W21" i="59" s="1"/>
  <c r="R21" i="59"/>
  <c r="T21" i="59" s="1"/>
  <c r="P21" i="59"/>
  <c r="N21" i="59"/>
  <c r="V20" i="59"/>
  <c r="W20" i="59" s="1"/>
  <c r="R20" i="59"/>
  <c r="T20" i="59" s="1"/>
  <c r="P20" i="59"/>
  <c r="N20" i="59"/>
  <c r="V19" i="59"/>
  <c r="W19" i="59" s="1"/>
  <c r="R19" i="59"/>
  <c r="T19" i="59" s="1"/>
  <c r="P19" i="59"/>
  <c r="N19" i="59"/>
  <c r="M17" i="59"/>
  <c r="L53" i="59" s="1"/>
  <c r="K64" i="58"/>
  <c r="K65" i="58" s="1"/>
  <c r="K62" i="58"/>
  <c r="N58" i="58"/>
  <c r="P57" i="58"/>
  <c r="N57" i="58"/>
  <c r="P56" i="58"/>
  <c r="N56" i="58"/>
  <c r="P55" i="58"/>
  <c r="N55" i="58"/>
  <c r="P54" i="58"/>
  <c r="N54" i="58"/>
  <c r="P53" i="58"/>
  <c r="N53" i="58"/>
  <c r="P52" i="58"/>
  <c r="N52" i="58"/>
  <c r="P51" i="58"/>
  <c r="N51" i="58"/>
  <c r="P50" i="58"/>
  <c r="N50" i="58"/>
  <c r="P49" i="58"/>
  <c r="N49" i="58"/>
  <c r="P48" i="58"/>
  <c r="N48" i="58"/>
  <c r="P47" i="58"/>
  <c r="N47" i="58"/>
  <c r="P46" i="58"/>
  <c r="N46" i="58"/>
  <c r="P45" i="58"/>
  <c r="N45" i="58"/>
  <c r="P44" i="58"/>
  <c r="N44" i="58"/>
  <c r="P43" i="58"/>
  <c r="N43" i="58"/>
  <c r="P42" i="58"/>
  <c r="N42" i="58"/>
  <c r="P41" i="58"/>
  <c r="N41" i="58"/>
  <c r="P40" i="58"/>
  <c r="N40" i="58"/>
  <c r="P39" i="58"/>
  <c r="N39" i="58"/>
  <c r="P38" i="58"/>
  <c r="N38" i="58"/>
  <c r="P37" i="58"/>
  <c r="N37" i="58"/>
  <c r="P36" i="58"/>
  <c r="N36" i="58"/>
  <c r="P35" i="58"/>
  <c r="N35" i="58"/>
  <c r="P34" i="58"/>
  <c r="N34" i="58"/>
  <c r="P33" i="58"/>
  <c r="N33" i="58"/>
  <c r="P32" i="58"/>
  <c r="N32" i="58"/>
  <c r="P31" i="58"/>
  <c r="N31" i="58"/>
  <c r="P30" i="58"/>
  <c r="N30" i="58"/>
  <c r="P29" i="58"/>
  <c r="N29" i="58"/>
  <c r="P28" i="58"/>
  <c r="N28" i="58"/>
  <c r="T27" i="58"/>
  <c r="P27" i="58"/>
  <c r="N27" i="58"/>
  <c r="T26" i="58"/>
  <c r="P26" i="58"/>
  <c r="N26" i="58"/>
  <c r="T25" i="58"/>
  <c r="P25" i="58"/>
  <c r="N25" i="58"/>
  <c r="T24" i="58"/>
  <c r="P24" i="58"/>
  <c r="N24" i="58"/>
  <c r="T23" i="58"/>
  <c r="P23" i="58"/>
  <c r="N23" i="58"/>
  <c r="T22" i="58"/>
  <c r="P22" i="58"/>
  <c r="N22" i="58"/>
  <c r="T21" i="58"/>
  <c r="P21" i="58"/>
  <c r="N21" i="58"/>
  <c r="T20" i="58"/>
  <c r="P20" i="58"/>
  <c r="N20" i="58"/>
  <c r="T19" i="58"/>
  <c r="P19" i="58"/>
  <c r="N19" i="58"/>
  <c r="M17" i="58"/>
  <c r="M19" i="58" s="1"/>
  <c r="M20" i="58" s="1"/>
  <c r="M21" i="58" s="1"/>
  <c r="M22" i="58" s="1"/>
  <c r="M23" i="58" s="1"/>
  <c r="M24" i="58" s="1"/>
  <c r="M25" i="58" s="1"/>
  <c r="M26" i="58" s="1"/>
  <c r="M27" i="58" s="1"/>
  <c r="M28" i="58" s="1"/>
  <c r="M29" i="58" s="1"/>
  <c r="M30" i="58" s="1"/>
  <c r="M31" i="58" s="1"/>
  <c r="M32" i="58" s="1"/>
  <c r="M33" i="58" s="1"/>
  <c r="M34" i="58" s="1"/>
  <c r="M35" i="58" s="1"/>
  <c r="M36" i="58" s="1"/>
  <c r="M37" i="58" s="1"/>
  <c r="M38" i="58" s="1"/>
  <c r="M39" i="58" s="1"/>
  <c r="M40" i="58" s="1"/>
  <c r="M41" i="58" s="1"/>
  <c r="M42" i="58" s="1"/>
  <c r="M43" i="58" s="1"/>
  <c r="M44" i="58" s="1"/>
  <c r="M45" i="58" s="1"/>
  <c r="M46" i="58" s="1"/>
  <c r="M47" i="58" s="1"/>
  <c r="M48" i="58" s="1"/>
  <c r="M49" i="58" s="1"/>
  <c r="M50" i="58" s="1"/>
  <c r="M51" i="58" s="1"/>
  <c r="M52" i="58" s="1"/>
  <c r="M53" i="58" s="1"/>
  <c r="M54" i="58" s="1"/>
  <c r="M55" i="58" s="1"/>
  <c r="M56" i="58" s="1"/>
  <c r="M57" i="58" s="1"/>
  <c r="M58" i="58" s="1"/>
  <c r="L64" i="57"/>
  <c r="L65" i="57" s="1"/>
  <c r="L62" i="57"/>
  <c r="R58" i="57"/>
  <c r="N58" i="57"/>
  <c r="P57" i="57"/>
  <c r="N57" i="57"/>
  <c r="P56" i="57"/>
  <c r="N56" i="57"/>
  <c r="P55" i="57"/>
  <c r="N55" i="57"/>
  <c r="P54" i="57"/>
  <c r="N54" i="57"/>
  <c r="P53" i="57"/>
  <c r="N53" i="57"/>
  <c r="R52" i="57"/>
  <c r="P52" i="57"/>
  <c r="N52" i="57"/>
  <c r="P51" i="57"/>
  <c r="N51" i="57"/>
  <c r="P50" i="57"/>
  <c r="N50" i="57"/>
  <c r="P49" i="57"/>
  <c r="N49" i="57"/>
  <c r="P48" i="57"/>
  <c r="N48" i="57"/>
  <c r="P47" i="57"/>
  <c r="N47" i="57"/>
  <c r="R46" i="57"/>
  <c r="P46" i="57"/>
  <c r="N46" i="57"/>
  <c r="R45" i="57"/>
  <c r="P45" i="57"/>
  <c r="N45" i="57"/>
  <c r="R44" i="57"/>
  <c r="P44" i="57"/>
  <c r="N44" i="57"/>
  <c r="R43" i="57"/>
  <c r="P43" i="57"/>
  <c r="N43" i="57"/>
  <c r="R42" i="57"/>
  <c r="P42" i="57"/>
  <c r="N42" i="57"/>
  <c r="R41" i="57"/>
  <c r="P41" i="57"/>
  <c r="N41" i="57"/>
  <c r="R40" i="57"/>
  <c r="P40" i="57"/>
  <c r="N40" i="57"/>
  <c r="R39" i="57"/>
  <c r="P39" i="57"/>
  <c r="N39" i="57"/>
  <c r="R38" i="57"/>
  <c r="P38" i="57"/>
  <c r="N38" i="57"/>
  <c r="R37" i="57"/>
  <c r="P37" i="57"/>
  <c r="N37" i="57"/>
  <c r="R36" i="57"/>
  <c r="P36" i="57"/>
  <c r="N36" i="57"/>
  <c r="R35" i="57"/>
  <c r="P35" i="57"/>
  <c r="N35" i="57"/>
  <c r="R34" i="57"/>
  <c r="P34" i="57"/>
  <c r="N34" i="57"/>
  <c r="R33" i="57"/>
  <c r="P33" i="57"/>
  <c r="N33" i="57"/>
  <c r="R32" i="57"/>
  <c r="P32" i="57"/>
  <c r="N32" i="57"/>
  <c r="R31" i="57"/>
  <c r="P31" i="57"/>
  <c r="N31" i="57"/>
  <c r="R30" i="57"/>
  <c r="P30" i="57"/>
  <c r="N30" i="57"/>
  <c r="R29" i="57"/>
  <c r="P29" i="57"/>
  <c r="N29" i="57"/>
  <c r="V28" i="57"/>
  <c r="W28" i="57" s="1"/>
  <c r="R28" i="57"/>
  <c r="T28" i="57" s="1"/>
  <c r="P28" i="57"/>
  <c r="N28" i="57"/>
  <c r="V27" i="57"/>
  <c r="W27" i="57" s="1"/>
  <c r="R27" i="57"/>
  <c r="T27" i="57" s="1"/>
  <c r="P27" i="57"/>
  <c r="N27" i="57"/>
  <c r="V26" i="57"/>
  <c r="W26" i="57" s="1"/>
  <c r="R26" i="57"/>
  <c r="T26" i="57" s="1"/>
  <c r="P26" i="57"/>
  <c r="N26" i="57"/>
  <c r="V25" i="57"/>
  <c r="W25" i="57" s="1"/>
  <c r="R25" i="57"/>
  <c r="T25" i="57" s="1"/>
  <c r="P25" i="57"/>
  <c r="N25" i="57"/>
  <c r="V24" i="57"/>
  <c r="W24" i="57" s="1"/>
  <c r="R24" i="57"/>
  <c r="T24" i="57" s="1"/>
  <c r="P24" i="57"/>
  <c r="N24" i="57"/>
  <c r="V23" i="57"/>
  <c r="W23" i="57" s="1"/>
  <c r="R23" i="57"/>
  <c r="T23" i="57" s="1"/>
  <c r="P23" i="57"/>
  <c r="N23" i="57"/>
  <c r="V22" i="57"/>
  <c r="W22" i="57" s="1"/>
  <c r="R22" i="57"/>
  <c r="T22" i="57" s="1"/>
  <c r="P22" i="57"/>
  <c r="N22" i="57"/>
  <c r="V21" i="57"/>
  <c r="W21" i="57" s="1"/>
  <c r="R21" i="57"/>
  <c r="T21" i="57" s="1"/>
  <c r="P21" i="57"/>
  <c r="N21" i="57"/>
  <c r="V20" i="57"/>
  <c r="W20" i="57" s="1"/>
  <c r="R20" i="57"/>
  <c r="T20" i="57" s="1"/>
  <c r="P20" i="57"/>
  <c r="N20" i="57"/>
  <c r="V19" i="57"/>
  <c r="W19" i="57" s="1"/>
  <c r="R19" i="57"/>
  <c r="T19" i="57" s="1"/>
  <c r="P19" i="57"/>
  <c r="N19" i="57"/>
  <c r="M19" i="57"/>
  <c r="M20" i="57" s="1"/>
  <c r="M21" i="57" s="1"/>
  <c r="M22" i="57" s="1"/>
  <c r="M23" i="57" s="1"/>
  <c r="M24" i="57" s="1"/>
  <c r="M25" i="57" s="1"/>
  <c r="M26" i="57" s="1"/>
  <c r="M27" i="57" s="1"/>
  <c r="M28" i="57" s="1"/>
  <c r="M29" i="57" s="1"/>
  <c r="M30" i="57" s="1"/>
  <c r="M31" i="57" s="1"/>
  <c r="M32" i="57" s="1"/>
  <c r="M33" i="57" s="1"/>
  <c r="M34" i="57" s="1"/>
  <c r="M35" i="57" s="1"/>
  <c r="M36" i="57" s="1"/>
  <c r="M37" i="57" s="1"/>
  <c r="M38" i="57" s="1"/>
  <c r="M39" i="57" s="1"/>
  <c r="M40" i="57" s="1"/>
  <c r="M41" i="57" s="1"/>
  <c r="M42" i="57" s="1"/>
  <c r="M43" i="57" s="1"/>
  <c r="M44" i="57" s="1"/>
  <c r="M45" i="57" s="1"/>
  <c r="M46" i="57" s="1"/>
  <c r="M47" i="57" s="1"/>
  <c r="M48" i="57" s="1"/>
  <c r="M49" i="57" s="1"/>
  <c r="M50" i="57" s="1"/>
  <c r="M51" i="57" s="1"/>
  <c r="M52" i="57" s="1"/>
  <c r="M53" i="57" s="1"/>
  <c r="M54" i="57" s="1"/>
  <c r="M55" i="57" s="1"/>
  <c r="M56" i="57" s="1"/>
  <c r="M57" i="57" s="1"/>
  <c r="M58" i="57" s="1"/>
  <c r="M17" i="57"/>
  <c r="L63" i="57" s="1"/>
  <c r="K98" i="56"/>
  <c r="K99" i="56" s="1"/>
  <c r="K96" i="56"/>
  <c r="P86" i="56"/>
  <c r="N86" i="56"/>
  <c r="P85" i="56"/>
  <c r="N85" i="56"/>
  <c r="P84" i="56"/>
  <c r="N84" i="56"/>
  <c r="P83" i="56"/>
  <c r="N83" i="56"/>
  <c r="P82" i="56"/>
  <c r="N82" i="56"/>
  <c r="P81" i="56"/>
  <c r="N81" i="56"/>
  <c r="P80" i="56"/>
  <c r="N80" i="56"/>
  <c r="P79" i="56"/>
  <c r="N79" i="56"/>
  <c r="P78" i="56"/>
  <c r="N78" i="56"/>
  <c r="P77" i="56"/>
  <c r="N77" i="56"/>
  <c r="P76" i="56"/>
  <c r="N76" i="56"/>
  <c r="P75" i="56"/>
  <c r="N75" i="56"/>
  <c r="P74" i="56"/>
  <c r="N74" i="56"/>
  <c r="P73" i="56"/>
  <c r="N73" i="56"/>
  <c r="P72" i="56"/>
  <c r="N72" i="56"/>
  <c r="P71" i="56"/>
  <c r="N71" i="56"/>
  <c r="P70" i="56"/>
  <c r="N70" i="56"/>
  <c r="P69" i="56"/>
  <c r="N69" i="56"/>
  <c r="P68" i="56"/>
  <c r="N68" i="56"/>
  <c r="P67" i="56"/>
  <c r="N67" i="56"/>
  <c r="P66" i="56"/>
  <c r="N66" i="56"/>
  <c r="P65" i="56"/>
  <c r="N65" i="56"/>
  <c r="P64" i="56"/>
  <c r="N64" i="56"/>
  <c r="P63" i="56"/>
  <c r="N63" i="56"/>
  <c r="P62" i="56"/>
  <c r="N62" i="56"/>
  <c r="P61" i="56"/>
  <c r="N61" i="56"/>
  <c r="P60" i="56"/>
  <c r="N60" i="56"/>
  <c r="P59" i="56"/>
  <c r="N59" i="56"/>
  <c r="P58" i="56"/>
  <c r="N58" i="56"/>
  <c r="P57" i="56"/>
  <c r="N57" i="56"/>
  <c r="P56" i="56"/>
  <c r="N56" i="56"/>
  <c r="P55" i="56"/>
  <c r="N55" i="56"/>
  <c r="P54" i="56"/>
  <c r="N54" i="56"/>
  <c r="P53" i="56"/>
  <c r="N53" i="56"/>
  <c r="P52" i="56"/>
  <c r="N52" i="56"/>
  <c r="P51" i="56"/>
  <c r="N51" i="56"/>
  <c r="P50" i="56"/>
  <c r="N50" i="56"/>
  <c r="P49" i="56"/>
  <c r="N49" i="56"/>
  <c r="P48" i="56"/>
  <c r="N48" i="56"/>
  <c r="P47" i="56"/>
  <c r="N47" i="56"/>
  <c r="P46" i="56"/>
  <c r="N46" i="56"/>
  <c r="P45" i="56"/>
  <c r="N45" i="56"/>
  <c r="P44" i="56"/>
  <c r="N44" i="56"/>
  <c r="P43" i="56"/>
  <c r="N43" i="56"/>
  <c r="P42" i="56"/>
  <c r="N42" i="56"/>
  <c r="P41" i="56"/>
  <c r="N41" i="56"/>
  <c r="P40" i="56"/>
  <c r="N40" i="56"/>
  <c r="P39" i="56"/>
  <c r="N39" i="56"/>
  <c r="P38" i="56"/>
  <c r="N38" i="56"/>
  <c r="P37" i="56"/>
  <c r="N37" i="56"/>
  <c r="P36" i="56"/>
  <c r="N36" i="56"/>
  <c r="P35" i="56"/>
  <c r="N35" i="56"/>
  <c r="P34" i="56"/>
  <c r="N34" i="56"/>
  <c r="P33" i="56"/>
  <c r="N33" i="56"/>
  <c r="P32" i="56"/>
  <c r="N32" i="56"/>
  <c r="P31" i="56"/>
  <c r="N31" i="56"/>
  <c r="P30" i="56"/>
  <c r="N30" i="56"/>
  <c r="P29" i="56"/>
  <c r="N29" i="56"/>
  <c r="P28" i="56"/>
  <c r="N28" i="56"/>
  <c r="P27" i="56"/>
  <c r="N27" i="56"/>
  <c r="P26" i="56"/>
  <c r="N26" i="56"/>
  <c r="P25" i="56"/>
  <c r="N25" i="56"/>
  <c r="P24" i="56"/>
  <c r="N24" i="56"/>
  <c r="P23" i="56"/>
  <c r="N23" i="56"/>
  <c r="P22" i="56"/>
  <c r="N22" i="56"/>
  <c r="P21" i="56"/>
  <c r="N21" i="56"/>
  <c r="P20" i="56"/>
  <c r="N20" i="56"/>
  <c r="P19" i="56"/>
  <c r="N19" i="56"/>
  <c r="C18" i="56"/>
  <c r="D18" i="56" s="1"/>
  <c r="E18" i="56" s="1"/>
  <c r="F18" i="56" s="1"/>
  <c r="G18" i="56" s="1"/>
  <c r="H18" i="56" s="1"/>
  <c r="I18" i="56" s="1"/>
  <c r="J18" i="56" s="1"/>
  <c r="K18" i="56" s="1"/>
  <c r="L18" i="56" s="1"/>
  <c r="M17" i="56"/>
  <c r="K97" i="56" s="1"/>
  <c r="L98" i="55"/>
  <c r="L99" i="55" s="1"/>
  <c r="L96" i="55"/>
  <c r="R88" i="55"/>
  <c r="N88" i="55"/>
  <c r="P87" i="55"/>
  <c r="N87" i="55"/>
  <c r="P86" i="55"/>
  <c r="N86" i="55"/>
  <c r="P85" i="55"/>
  <c r="N85" i="55"/>
  <c r="P84" i="55"/>
  <c r="N84" i="55"/>
  <c r="P83" i="55"/>
  <c r="N83" i="55"/>
  <c r="P82" i="55"/>
  <c r="N82" i="55"/>
  <c r="P81" i="55"/>
  <c r="N81" i="55"/>
  <c r="P80" i="55"/>
  <c r="N80" i="55"/>
  <c r="P79" i="55"/>
  <c r="N79" i="55"/>
  <c r="P78" i="55"/>
  <c r="N78" i="55"/>
  <c r="P77" i="55"/>
  <c r="N77" i="55"/>
  <c r="P76" i="55"/>
  <c r="N76" i="55"/>
  <c r="P75" i="55"/>
  <c r="N75" i="55"/>
  <c r="P74" i="55"/>
  <c r="N74" i="55"/>
  <c r="P73" i="55"/>
  <c r="N73" i="55"/>
  <c r="P72" i="55"/>
  <c r="N72" i="55"/>
  <c r="P71" i="55"/>
  <c r="N71" i="55"/>
  <c r="P70" i="55"/>
  <c r="N70" i="55"/>
  <c r="P69" i="55"/>
  <c r="N69" i="55"/>
  <c r="P68" i="55"/>
  <c r="N68" i="55"/>
  <c r="P67" i="55"/>
  <c r="N67" i="55"/>
  <c r="P66" i="55"/>
  <c r="N66" i="55"/>
  <c r="P65" i="55"/>
  <c r="N65" i="55"/>
  <c r="P64" i="55"/>
  <c r="N64" i="55"/>
  <c r="P63" i="55"/>
  <c r="N63" i="55"/>
  <c r="P62" i="55"/>
  <c r="N62" i="55"/>
  <c r="P61" i="55"/>
  <c r="N61" i="55"/>
  <c r="P60" i="55"/>
  <c r="N60" i="55"/>
  <c r="P59" i="55"/>
  <c r="N59" i="55"/>
  <c r="P58" i="55"/>
  <c r="N58" i="55"/>
  <c r="R57" i="55"/>
  <c r="P57" i="55"/>
  <c r="N57" i="55"/>
  <c r="R56" i="55"/>
  <c r="P56" i="55"/>
  <c r="N56" i="55"/>
  <c r="R55" i="55"/>
  <c r="P55" i="55"/>
  <c r="N55" i="55"/>
  <c r="R54" i="55"/>
  <c r="P54" i="55"/>
  <c r="N54" i="55"/>
  <c r="R53" i="55"/>
  <c r="P53" i="55"/>
  <c r="N53" i="55"/>
  <c r="R52" i="55"/>
  <c r="P52" i="55"/>
  <c r="N52" i="55"/>
  <c r="R51" i="55"/>
  <c r="P51" i="55"/>
  <c r="N51" i="55"/>
  <c r="R50" i="55"/>
  <c r="P50" i="55"/>
  <c r="N50" i="55"/>
  <c r="R49" i="55"/>
  <c r="P49" i="55"/>
  <c r="N49" i="55"/>
  <c r="R48" i="55"/>
  <c r="P48" i="55"/>
  <c r="N48" i="55"/>
  <c r="R47" i="55"/>
  <c r="P47" i="55"/>
  <c r="N47" i="55"/>
  <c r="R46" i="55"/>
  <c r="P46" i="55"/>
  <c r="N46" i="55"/>
  <c r="R45" i="55"/>
  <c r="P45" i="55"/>
  <c r="N45" i="55"/>
  <c r="R44" i="55"/>
  <c r="P44" i="55"/>
  <c r="N44" i="55"/>
  <c r="R43" i="55"/>
  <c r="P43" i="55"/>
  <c r="N43" i="55"/>
  <c r="R42" i="55"/>
  <c r="P42" i="55"/>
  <c r="N42" i="55"/>
  <c r="R41" i="55"/>
  <c r="P41" i="55"/>
  <c r="N41" i="55"/>
  <c r="R40" i="55"/>
  <c r="P40" i="55"/>
  <c r="N40" i="55"/>
  <c r="R39" i="55"/>
  <c r="P39" i="55"/>
  <c r="N39" i="55"/>
  <c r="R38" i="55"/>
  <c r="P38" i="55"/>
  <c r="N38" i="55"/>
  <c r="R37" i="55"/>
  <c r="P37" i="55"/>
  <c r="N37" i="55"/>
  <c r="R36" i="55"/>
  <c r="P36" i="55"/>
  <c r="N36" i="55"/>
  <c r="R35" i="55"/>
  <c r="P35" i="55"/>
  <c r="N35" i="55"/>
  <c r="R34" i="55"/>
  <c r="P34" i="55"/>
  <c r="N34" i="55"/>
  <c r="R33" i="55"/>
  <c r="P33" i="55"/>
  <c r="N33" i="55"/>
  <c r="R32" i="55"/>
  <c r="P32" i="55"/>
  <c r="N32" i="55"/>
  <c r="R31" i="55"/>
  <c r="P31" i="55"/>
  <c r="N31" i="55"/>
  <c r="R30" i="55"/>
  <c r="P30" i="55"/>
  <c r="N30" i="55"/>
  <c r="R29" i="55"/>
  <c r="P29" i="55"/>
  <c r="N29" i="55"/>
  <c r="R28" i="55"/>
  <c r="P28" i="55"/>
  <c r="N28" i="55"/>
  <c r="R27" i="55"/>
  <c r="P27" i="55"/>
  <c r="N27" i="55"/>
  <c r="R26" i="55"/>
  <c r="P26" i="55"/>
  <c r="N26" i="55"/>
  <c r="R25" i="55"/>
  <c r="P25" i="55"/>
  <c r="N25" i="55"/>
  <c r="R24" i="55"/>
  <c r="P24" i="55"/>
  <c r="N24" i="55"/>
  <c r="R23" i="55"/>
  <c r="P23" i="55"/>
  <c r="N23" i="55"/>
  <c r="R22" i="55"/>
  <c r="P22" i="55"/>
  <c r="N22" i="55"/>
  <c r="R21" i="55"/>
  <c r="P21" i="55"/>
  <c r="N21" i="55"/>
  <c r="R20" i="55"/>
  <c r="P20" i="55"/>
  <c r="N20" i="55"/>
  <c r="R19" i="55"/>
  <c r="P19" i="55"/>
  <c r="N19" i="55"/>
  <c r="C18" i="55"/>
  <c r="D18" i="55" s="1"/>
  <c r="E18" i="55" s="1"/>
  <c r="F18" i="55" s="1"/>
  <c r="G18" i="55" s="1"/>
  <c r="H18" i="55" s="1"/>
  <c r="I18" i="55" s="1"/>
  <c r="J18" i="55" s="1"/>
  <c r="K18" i="55" s="1"/>
  <c r="L18" i="55" s="1"/>
  <c r="M17" i="55"/>
  <c r="L97" i="55" s="1"/>
  <c r="O88" i="55" l="1"/>
  <c r="O91" i="55"/>
  <c r="O90" i="55"/>
  <c r="O89" i="55"/>
  <c r="O92" i="55"/>
  <c r="M19" i="60"/>
  <c r="M20" i="60" s="1"/>
  <c r="M21" i="60" s="1"/>
  <c r="M22" i="60" s="1"/>
  <c r="M23" i="60" s="1"/>
  <c r="M24" i="60" s="1"/>
  <c r="M25" i="60" s="1"/>
  <c r="M26" i="60" s="1"/>
  <c r="M27" i="60" s="1"/>
  <c r="M28" i="60" s="1"/>
  <c r="M29" i="60" s="1"/>
  <c r="M30" i="60" s="1"/>
  <c r="M31" i="60" s="1"/>
  <c r="M32" i="60" s="1"/>
  <c r="M33" i="60" s="1"/>
  <c r="M34" i="60" s="1"/>
  <c r="M35" i="60" s="1"/>
  <c r="M36" i="60" s="1"/>
  <c r="M37" i="60" s="1"/>
  <c r="M38" i="60" s="1"/>
  <c r="M39" i="60" s="1"/>
  <c r="M40" i="60" s="1"/>
  <c r="M41" i="60" s="1"/>
  <c r="M42" i="60" s="1"/>
  <c r="M43" i="60" s="1"/>
  <c r="M44" i="60" s="1"/>
  <c r="M45" i="60" s="1"/>
  <c r="M46" i="60" s="1"/>
  <c r="M47" i="60" s="1"/>
  <c r="M48" i="60" s="1"/>
  <c r="M19" i="59"/>
  <c r="M20" i="59" s="1"/>
  <c r="M21" i="59" s="1"/>
  <c r="M22" i="59" s="1"/>
  <c r="M23" i="59" s="1"/>
  <c r="M24" i="59" s="1"/>
  <c r="M25" i="59" s="1"/>
  <c r="M26" i="59" s="1"/>
  <c r="M27" i="59" s="1"/>
  <c r="M28" i="59" s="1"/>
  <c r="M29" i="59" s="1"/>
  <c r="M30" i="59" s="1"/>
  <c r="M31" i="59" s="1"/>
  <c r="M32" i="59" s="1"/>
  <c r="M33" i="59" s="1"/>
  <c r="M34" i="59" s="1"/>
  <c r="M35" i="59" s="1"/>
  <c r="M36" i="59" s="1"/>
  <c r="M37" i="59" s="1"/>
  <c r="M38" i="59" s="1"/>
  <c r="M39" i="59" s="1"/>
  <c r="M40" i="59" s="1"/>
  <c r="M41" i="59" s="1"/>
  <c r="M42" i="59" s="1"/>
  <c r="M43" i="59" s="1"/>
  <c r="M44" i="59" s="1"/>
  <c r="M45" i="59" s="1"/>
  <c r="M46" i="59" s="1"/>
  <c r="M47" i="59" s="1"/>
  <c r="M48" i="59" s="1"/>
  <c r="O89" i="56"/>
  <c r="O90" i="56"/>
  <c r="O92" i="56"/>
  <c r="O91" i="56"/>
  <c r="O88" i="56"/>
  <c r="O87" i="56"/>
  <c r="O48" i="60"/>
  <c r="O33" i="60"/>
  <c r="O29" i="60"/>
  <c r="O25" i="60"/>
  <c r="O21" i="60"/>
  <c r="O46" i="57"/>
  <c r="O52" i="57"/>
  <c r="O48" i="57"/>
  <c r="O43" i="57"/>
  <c r="O49" i="57"/>
  <c r="O39" i="57"/>
  <c r="O47" i="57"/>
  <c r="O50" i="57"/>
  <c r="O35" i="57"/>
  <c r="O51" i="57"/>
  <c r="O31" i="57"/>
  <c r="O56" i="57"/>
  <c r="O40" i="57"/>
  <c r="K63" i="58"/>
  <c r="O20" i="58" s="1"/>
  <c r="O26" i="60"/>
  <c r="M19" i="56"/>
  <c r="M20" i="56" s="1"/>
  <c r="M21" i="56" s="1"/>
  <c r="M22" i="56" s="1"/>
  <c r="M23" i="56" s="1"/>
  <c r="M24" i="56" s="1"/>
  <c r="M25" i="56" s="1"/>
  <c r="M26" i="56" s="1"/>
  <c r="M27" i="56" s="1"/>
  <c r="M28" i="56" s="1"/>
  <c r="M29" i="56" s="1"/>
  <c r="M30" i="56" s="1"/>
  <c r="M31" i="56" s="1"/>
  <c r="M32" i="56" s="1"/>
  <c r="M33" i="56" s="1"/>
  <c r="M34" i="56" s="1"/>
  <c r="M35" i="56" s="1"/>
  <c r="M36" i="56" s="1"/>
  <c r="M37" i="56" s="1"/>
  <c r="M38" i="56" s="1"/>
  <c r="M39" i="56" s="1"/>
  <c r="M40" i="56" s="1"/>
  <c r="M41" i="56" s="1"/>
  <c r="M42" i="56" s="1"/>
  <c r="M43" i="56" s="1"/>
  <c r="M44" i="56" s="1"/>
  <c r="M45" i="56" s="1"/>
  <c r="M46" i="56" s="1"/>
  <c r="M47" i="56" s="1"/>
  <c r="M48" i="56" s="1"/>
  <c r="M49" i="56" s="1"/>
  <c r="M50" i="56" s="1"/>
  <c r="M51" i="56" s="1"/>
  <c r="M52" i="56" s="1"/>
  <c r="M53" i="56" s="1"/>
  <c r="M54" i="56" s="1"/>
  <c r="M55" i="56" s="1"/>
  <c r="M56" i="56" s="1"/>
  <c r="M57" i="56" s="1"/>
  <c r="M58" i="56" s="1"/>
  <c r="M59" i="56" s="1"/>
  <c r="M60" i="56" s="1"/>
  <c r="M61" i="56" s="1"/>
  <c r="M62" i="56" s="1"/>
  <c r="M63" i="56" s="1"/>
  <c r="M64" i="56" s="1"/>
  <c r="M65" i="56" s="1"/>
  <c r="M66" i="56" s="1"/>
  <c r="M67" i="56" s="1"/>
  <c r="M68" i="56" s="1"/>
  <c r="M69" i="56" s="1"/>
  <c r="M70" i="56" s="1"/>
  <c r="M71" i="56" s="1"/>
  <c r="M72" i="56" s="1"/>
  <c r="M73" i="56" s="1"/>
  <c r="M74" i="56" s="1"/>
  <c r="M75" i="56" s="1"/>
  <c r="M76" i="56" s="1"/>
  <c r="M77" i="56" s="1"/>
  <c r="M78" i="56" s="1"/>
  <c r="M79" i="56" s="1"/>
  <c r="M80" i="56" s="1"/>
  <c r="M81" i="56" s="1"/>
  <c r="M82" i="56" s="1"/>
  <c r="M83" i="56" s="1"/>
  <c r="M84" i="56" s="1"/>
  <c r="M85" i="56" s="1"/>
  <c r="M86" i="56" s="1"/>
  <c r="M87" i="56" s="1"/>
  <c r="M88" i="56" s="1"/>
  <c r="M89" i="56" s="1"/>
  <c r="M90" i="56" s="1"/>
  <c r="M91" i="56" s="1"/>
  <c r="M92" i="56" s="1"/>
  <c r="O36" i="57"/>
  <c r="O54" i="57"/>
  <c r="O58" i="57"/>
  <c r="M19" i="55"/>
  <c r="M20" i="55" s="1"/>
  <c r="M21" i="55" s="1"/>
  <c r="M22" i="55" s="1"/>
  <c r="M23" i="55" s="1"/>
  <c r="M24" i="55" s="1"/>
  <c r="M25" i="55" s="1"/>
  <c r="M26" i="55" s="1"/>
  <c r="M27" i="55" s="1"/>
  <c r="M28" i="55" s="1"/>
  <c r="M29" i="55" s="1"/>
  <c r="M30" i="55" s="1"/>
  <c r="M31" i="55" s="1"/>
  <c r="M32" i="55" s="1"/>
  <c r="M33" i="55" s="1"/>
  <c r="M34" i="55" s="1"/>
  <c r="M35" i="55" s="1"/>
  <c r="M36" i="55" s="1"/>
  <c r="M37" i="55" s="1"/>
  <c r="M38" i="55" s="1"/>
  <c r="M39" i="55" s="1"/>
  <c r="M40" i="55" s="1"/>
  <c r="M41" i="55" s="1"/>
  <c r="M42" i="55" s="1"/>
  <c r="M43" i="55" s="1"/>
  <c r="M44" i="55" s="1"/>
  <c r="M45" i="55" s="1"/>
  <c r="M46" i="55" s="1"/>
  <c r="M47" i="55" s="1"/>
  <c r="M48" i="55" s="1"/>
  <c r="M49" i="55" s="1"/>
  <c r="M50" i="55" s="1"/>
  <c r="M51" i="55" s="1"/>
  <c r="M52" i="55" s="1"/>
  <c r="M53" i="55" s="1"/>
  <c r="M54" i="55" s="1"/>
  <c r="M55" i="55" s="1"/>
  <c r="M56" i="55" s="1"/>
  <c r="M57" i="55" s="1"/>
  <c r="M58" i="55" s="1"/>
  <c r="M59" i="55" s="1"/>
  <c r="M60" i="55" s="1"/>
  <c r="M61" i="55" s="1"/>
  <c r="M62" i="55" s="1"/>
  <c r="M63" i="55" s="1"/>
  <c r="M64" i="55" s="1"/>
  <c r="M65" i="55" s="1"/>
  <c r="M66" i="55" s="1"/>
  <c r="M67" i="55" s="1"/>
  <c r="M68" i="55" s="1"/>
  <c r="M69" i="55" s="1"/>
  <c r="M70" i="55" s="1"/>
  <c r="M71" i="55" s="1"/>
  <c r="M72" i="55" s="1"/>
  <c r="M73" i="55" s="1"/>
  <c r="M74" i="55" s="1"/>
  <c r="M75" i="55" s="1"/>
  <c r="M76" i="55" s="1"/>
  <c r="M77" i="55" s="1"/>
  <c r="M78" i="55" s="1"/>
  <c r="M79" i="55" s="1"/>
  <c r="M80" i="55" s="1"/>
  <c r="M81" i="55" s="1"/>
  <c r="M82" i="55" s="1"/>
  <c r="M83" i="55" s="1"/>
  <c r="M84" i="55" s="1"/>
  <c r="M85" i="55" s="1"/>
  <c r="M86" i="55" s="1"/>
  <c r="M87" i="55" s="1"/>
  <c r="M88" i="55" s="1"/>
  <c r="M89" i="55" s="1"/>
  <c r="M90" i="55" s="1"/>
  <c r="M91" i="55" s="1"/>
  <c r="M92" i="55" s="1"/>
  <c r="O44" i="57"/>
  <c r="O53" i="57"/>
  <c r="O55" i="57"/>
  <c r="O57" i="57"/>
  <c r="O30" i="60"/>
  <c r="O32" i="57"/>
  <c r="O34" i="60"/>
  <c r="O22" i="60"/>
  <c r="O19" i="60"/>
  <c r="O23" i="60"/>
  <c r="O27" i="60"/>
  <c r="O31" i="60"/>
  <c r="O35" i="60"/>
  <c r="O20" i="60"/>
  <c r="O24" i="60"/>
  <c r="O28" i="60"/>
  <c r="O32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1" i="59"/>
  <c r="O37" i="59"/>
  <c r="O48" i="59"/>
  <c r="O40" i="59"/>
  <c r="O36" i="59"/>
  <c r="O35" i="59"/>
  <c r="O34" i="59"/>
  <c r="O33" i="59"/>
  <c r="O32" i="59"/>
  <c r="O31" i="59"/>
  <c r="O30" i="59"/>
  <c r="O29" i="59"/>
  <c r="O28" i="59"/>
  <c r="O27" i="59"/>
  <c r="O26" i="59"/>
  <c r="O25" i="59"/>
  <c r="O24" i="59"/>
  <c r="O23" i="59"/>
  <c r="O22" i="59"/>
  <c r="O21" i="59"/>
  <c r="O20" i="59"/>
  <c r="O19" i="59"/>
  <c r="O47" i="59"/>
  <c r="O46" i="59"/>
  <c r="O45" i="59"/>
  <c r="O44" i="59"/>
  <c r="O43" i="59"/>
  <c r="O39" i="59"/>
  <c r="O42" i="59"/>
  <c r="O38" i="59"/>
  <c r="O33" i="58"/>
  <c r="O49" i="58"/>
  <c r="O19" i="57"/>
  <c r="O20" i="57"/>
  <c r="O21" i="57"/>
  <c r="O22" i="57"/>
  <c r="O23" i="57"/>
  <c r="O24" i="57"/>
  <c r="O25" i="57"/>
  <c r="O26" i="57"/>
  <c r="O27" i="57"/>
  <c r="O28" i="57"/>
  <c r="O29" i="57"/>
  <c r="O33" i="57"/>
  <c r="O37" i="57"/>
  <c r="O41" i="57"/>
  <c r="O45" i="57"/>
  <c r="O30" i="57"/>
  <c r="O34" i="57"/>
  <c r="O38" i="57"/>
  <c r="O42" i="57"/>
  <c r="O56" i="56"/>
  <c r="O52" i="56"/>
  <c r="O48" i="56"/>
  <c r="O44" i="56"/>
  <c r="O40" i="56"/>
  <c r="O36" i="56"/>
  <c r="O32" i="56"/>
  <c r="O28" i="56"/>
  <c r="O24" i="56"/>
  <c r="O20" i="56"/>
  <c r="O37" i="56"/>
  <c r="O55" i="56"/>
  <c r="O51" i="56"/>
  <c r="O47" i="56"/>
  <c r="O43" i="56"/>
  <c r="O39" i="56"/>
  <c r="O35" i="56"/>
  <c r="O31" i="56"/>
  <c r="O27" i="56"/>
  <c r="O23" i="56"/>
  <c r="O19" i="56"/>
  <c r="O29" i="56"/>
  <c r="O25" i="56"/>
  <c r="O86" i="56"/>
  <c r="O85" i="56"/>
  <c r="O84" i="56"/>
  <c r="O83" i="56"/>
  <c r="O82" i="56"/>
  <c r="O81" i="56"/>
  <c r="O80" i="56"/>
  <c r="O79" i="56"/>
  <c r="O78" i="56"/>
  <c r="O77" i="56"/>
  <c r="O76" i="56"/>
  <c r="O75" i="56"/>
  <c r="O74" i="56"/>
  <c r="O73" i="56"/>
  <c r="O72" i="56"/>
  <c r="O71" i="56"/>
  <c r="O70" i="56"/>
  <c r="O69" i="56"/>
  <c r="O68" i="56"/>
  <c r="O67" i="56"/>
  <c r="O66" i="56"/>
  <c r="O65" i="56"/>
  <c r="O64" i="56"/>
  <c r="O63" i="56"/>
  <c r="O62" i="56"/>
  <c r="O61" i="56"/>
  <c r="O60" i="56"/>
  <c r="O59" i="56"/>
  <c r="O58" i="56"/>
  <c r="O54" i="56"/>
  <c r="O50" i="56"/>
  <c r="O46" i="56"/>
  <c r="O42" i="56"/>
  <c r="O38" i="56"/>
  <c r="O34" i="56"/>
  <c r="O30" i="56"/>
  <c r="O26" i="56"/>
  <c r="O22" i="56"/>
  <c r="O57" i="56"/>
  <c r="O53" i="56"/>
  <c r="O49" i="56"/>
  <c r="O45" i="56"/>
  <c r="O41" i="56"/>
  <c r="O33" i="56"/>
  <c r="O21" i="56"/>
  <c r="O19" i="55"/>
  <c r="O20" i="55"/>
  <c r="O21" i="55"/>
  <c r="O22" i="55"/>
  <c r="O23" i="55"/>
  <c r="O24" i="55"/>
  <c r="O25" i="55"/>
  <c r="O26" i="55"/>
  <c r="O27" i="55"/>
  <c r="O28" i="55"/>
  <c r="O29" i="55"/>
  <c r="O30" i="55"/>
  <c r="O31" i="55"/>
  <c r="O32" i="55"/>
  <c r="O33" i="55"/>
  <c r="O34" i="55"/>
  <c r="O35" i="55"/>
  <c r="O36" i="55"/>
  <c r="O37" i="55"/>
  <c r="O38" i="55"/>
  <c r="O39" i="55"/>
  <c r="O40" i="55"/>
  <c r="O41" i="55"/>
  <c r="O42" i="55"/>
  <c r="O43" i="55"/>
  <c r="O44" i="55"/>
  <c r="O45" i="55"/>
  <c r="O46" i="55"/>
  <c r="O47" i="55"/>
  <c r="O48" i="55"/>
  <c r="O49" i="55"/>
  <c r="O50" i="55"/>
  <c r="O51" i="55"/>
  <c r="O52" i="55"/>
  <c r="O53" i="55"/>
  <c r="O54" i="55"/>
  <c r="O55" i="55"/>
  <c r="O56" i="55"/>
  <c r="O57" i="55"/>
  <c r="O58" i="55"/>
  <c r="O59" i="55"/>
  <c r="O60" i="55"/>
  <c r="O61" i="55"/>
  <c r="O62" i="55"/>
  <c r="O63" i="55"/>
  <c r="O64" i="55"/>
  <c r="O65" i="55"/>
  <c r="O66" i="55"/>
  <c r="O67" i="55"/>
  <c r="O68" i="55"/>
  <c r="O69" i="55"/>
  <c r="O70" i="55"/>
  <c r="O71" i="55"/>
  <c r="O72" i="55"/>
  <c r="O73" i="55"/>
  <c r="O74" i="55"/>
  <c r="O75" i="55"/>
  <c r="O76" i="55"/>
  <c r="O77" i="55"/>
  <c r="O78" i="55"/>
  <c r="O79" i="55"/>
  <c r="O80" i="55"/>
  <c r="O81" i="55"/>
  <c r="O82" i="55"/>
  <c r="O83" i="55"/>
  <c r="O84" i="55"/>
  <c r="O85" i="55"/>
  <c r="O86" i="55"/>
  <c r="O87" i="55"/>
  <c r="O45" i="58" l="1"/>
  <c r="O29" i="58"/>
  <c r="O19" i="58"/>
  <c r="O57" i="58"/>
  <c r="O41" i="58"/>
  <c r="O53" i="58"/>
  <c r="O37" i="58"/>
  <c r="O56" i="58"/>
  <c r="O52" i="58"/>
  <c r="O48" i="58"/>
  <c r="O44" i="58"/>
  <c r="O40" i="58"/>
  <c r="O36" i="58"/>
  <c r="O32" i="58"/>
  <c r="O28" i="58"/>
  <c r="O23" i="58"/>
  <c r="O21" i="58"/>
  <c r="O55" i="58"/>
  <c r="O51" i="58"/>
  <c r="O47" i="58"/>
  <c r="O43" i="58"/>
  <c r="O39" i="58"/>
  <c r="O35" i="58"/>
  <c r="O31" i="58"/>
  <c r="O24" i="58"/>
  <c r="O27" i="58"/>
  <c r="O58" i="58"/>
  <c r="O54" i="58"/>
  <c r="O50" i="58"/>
  <c r="O46" i="58"/>
  <c r="O42" i="58"/>
  <c r="O38" i="58"/>
  <c r="O34" i="58"/>
  <c r="O30" i="58"/>
  <c r="O25" i="58"/>
  <c r="O26" i="58"/>
  <c r="O22" i="58"/>
  <c r="I94" i="13" l="1"/>
  <c r="W87" i="13"/>
  <c r="Y87" i="13"/>
  <c r="W79" i="13"/>
  <c r="Y79" i="13"/>
  <c r="W80" i="13"/>
  <c r="Y80" i="13"/>
  <c r="W81" i="13"/>
  <c r="Y81" i="13"/>
  <c r="W82" i="13"/>
  <c r="Y82" i="13"/>
  <c r="W83" i="13"/>
  <c r="Y83" i="13"/>
  <c r="W84" i="13"/>
  <c r="Y84" i="13"/>
  <c r="W85" i="13"/>
  <c r="Y85" i="13"/>
  <c r="W86" i="13"/>
  <c r="Y86" i="13"/>
  <c r="W70" i="12"/>
  <c r="Y70" i="12"/>
  <c r="W71" i="12"/>
  <c r="Y71" i="12"/>
  <c r="W72" i="12"/>
  <c r="Y72" i="12"/>
  <c r="W73" i="12"/>
  <c r="Y73" i="12"/>
  <c r="W74" i="12"/>
  <c r="Y74" i="12"/>
  <c r="W75" i="12"/>
  <c r="Y75" i="12"/>
  <c r="W76" i="12"/>
  <c r="Y76" i="12"/>
  <c r="W77" i="12"/>
  <c r="Y77" i="12"/>
  <c r="W78" i="12"/>
  <c r="Y78" i="12"/>
  <c r="W79" i="12"/>
  <c r="Y79" i="12"/>
  <c r="W80" i="12"/>
  <c r="Y80" i="12"/>
  <c r="W81" i="12"/>
  <c r="W144" i="11" l="1"/>
  <c r="W145" i="11"/>
  <c r="W146" i="11"/>
  <c r="W147" i="11"/>
  <c r="W148" i="11"/>
  <c r="W149" i="11"/>
  <c r="W150" i="11"/>
  <c r="W151" i="11"/>
  <c r="W152" i="11"/>
  <c r="W153" i="11"/>
  <c r="I95" i="61" l="1"/>
  <c r="I96" i="61" s="1"/>
  <c r="I93" i="61"/>
  <c r="U82" i="61"/>
  <c r="S82" i="61"/>
  <c r="T82" i="61" s="1"/>
  <c r="U81" i="61"/>
  <c r="S81" i="61"/>
  <c r="T81" i="61" s="1"/>
  <c r="U80" i="61"/>
  <c r="S80" i="61"/>
  <c r="T80" i="61" s="1"/>
  <c r="U79" i="61"/>
  <c r="S79" i="61"/>
  <c r="T79" i="61" s="1"/>
  <c r="U78" i="61"/>
  <c r="S78" i="61"/>
  <c r="T78" i="61" s="1"/>
  <c r="U77" i="61"/>
  <c r="S77" i="61"/>
  <c r="T77" i="61" s="1"/>
  <c r="U76" i="61"/>
  <c r="S76" i="61"/>
  <c r="T76" i="61" s="1"/>
  <c r="U75" i="61"/>
  <c r="S75" i="61"/>
  <c r="T75" i="61" s="1"/>
  <c r="U74" i="61"/>
  <c r="S74" i="61"/>
  <c r="T74" i="61" s="1"/>
  <c r="U73" i="61"/>
  <c r="S73" i="61"/>
  <c r="T73" i="61" s="1"/>
  <c r="U72" i="61"/>
  <c r="S72" i="61"/>
  <c r="T72" i="61" s="1"/>
  <c r="U71" i="61"/>
  <c r="S71" i="61"/>
  <c r="T71" i="61" s="1"/>
  <c r="U70" i="61"/>
  <c r="S70" i="61"/>
  <c r="T70" i="61" s="1"/>
  <c r="U69" i="61"/>
  <c r="S69" i="61"/>
  <c r="T69" i="61" s="1"/>
  <c r="U68" i="61"/>
  <c r="S68" i="61"/>
  <c r="T68" i="61" s="1"/>
  <c r="U67" i="61"/>
  <c r="S67" i="61"/>
  <c r="T67" i="61" s="1"/>
  <c r="U66" i="61"/>
  <c r="S66" i="61"/>
  <c r="T66" i="61" s="1"/>
  <c r="U65" i="61"/>
  <c r="S65" i="61"/>
  <c r="T65" i="61" s="1"/>
  <c r="U64" i="61"/>
  <c r="S64" i="61"/>
  <c r="T64" i="61" s="1"/>
  <c r="U63" i="61"/>
  <c r="S63" i="61"/>
  <c r="T63" i="61" s="1"/>
  <c r="U62" i="61"/>
  <c r="S62" i="61"/>
  <c r="T62" i="61" s="1"/>
  <c r="U61" i="61"/>
  <c r="S61" i="61"/>
  <c r="T61" i="61" s="1"/>
  <c r="U60" i="61"/>
  <c r="S60" i="61"/>
  <c r="T60" i="61" s="1"/>
  <c r="U59" i="61"/>
  <c r="S59" i="61"/>
  <c r="T59" i="61" s="1"/>
  <c r="U58" i="61"/>
  <c r="S58" i="61"/>
  <c r="T58" i="61" s="1"/>
  <c r="U57" i="61"/>
  <c r="S57" i="61"/>
  <c r="T57" i="61" s="1"/>
  <c r="U56" i="61"/>
  <c r="S56" i="61"/>
  <c r="T56" i="61" s="1"/>
  <c r="U55" i="61"/>
  <c r="S55" i="61"/>
  <c r="T55" i="61" s="1"/>
  <c r="U54" i="61"/>
  <c r="S54" i="61"/>
  <c r="T54" i="61" s="1"/>
  <c r="U53" i="61"/>
  <c r="S53" i="61"/>
  <c r="T53" i="61" s="1"/>
  <c r="U52" i="61"/>
  <c r="S52" i="61"/>
  <c r="T52" i="61" s="1"/>
  <c r="U51" i="61"/>
  <c r="S51" i="61"/>
  <c r="T51" i="61" s="1"/>
  <c r="U50" i="61"/>
  <c r="S50" i="61"/>
  <c r="T50" i="61" s="1"/>
  <c r="U49" i="61"/>
  <c r="S49" i="61"/>
  <c r="T49" i="61" s="1"/>
  <c r="U48" i="61"/>
  <c r="S48" i="61"/>
  <c r="T48" i="61" s="1"/>
  <c r="U47" i="61"/>
  <c r="S47" i="61"/>
  <c r="T47" i="61" s="1"/>
  <c r="U46" i="61"/>
  <c r="S46" i="61"/>
  <c r="T46" i="61" s="1"/>
  <c r="U45" i="61"/>
  <c r="S45" i="61"/>
  <c r="T45" i="61" s="1"/>
  <c r="U44" i="61"/>
  <c r="S44" i="61"/>
  <c r="T44" i="61" s="1"/>
  <c r="U43" i="61"/>
  <c r="S43" i="61"/>
  <c r="T43" i="61" s="1"/>
  <c r="U42" i="61"/>
  <c r="S42" i="61"/>
  <c r="T42" i="61" s="1"/>
  <c r="U41" i="61"/>
  <c r="S41" i="61"/>
  <c r="T41" i="61" s="1"/>
  <c r="U40" i="61"/>
  <c r="S40" i="61"/>
  <c r="T40" i="61" s="1"/>
  <c r="U39" i="61"/>
  <c r="S39" i="61"/>
  <c r="T39" i="61" s="1"/>
  <c r="U38" i="61"/>
  <c r="S38" i="61"/>
  <c r="T38" i="61" s="1"/>
  <c r="U37" i="61"/>
  <c r="S37" i="61"/>
  <c r="T37" i="61" s="1"/>
  <c r="U36" i="61"/>
  <c r="S36" i="61"/>
  <c r="T36" i="61" s="1"/>
  <c r="U35" i="61"/>
  <c r="S35" i="61"/>
  <c r="T35" i="61" s="1"/>
  <c r="U34" i="61"/>
  <c r="S34" i="61"/>
  <c r="T34" i="61" s="1"/>
  <c r="U33" i="61"/>
  <c r="S33" i="61"/>
  <c r="T33" i="61" s="1"/>
  <c r="U32" i="61"/>
  <c r="S32" i="61"/>
  <c r="T32" i="61" s="1"/>
  <c r="U31" i="61"/>
  <c r="S31" i="61"/>
  <c r="T31" i="61" s="1"/>
  <c r="U30" i="61"/>
  <c r="S30" i="61"/>
  <c r="T30" i="61" s="1"/>
  <c r="U29" i="61"/>
  <c r="S29" i="61"/>
  <c r="T29" i="61" s="1"/>
  <c r="U28" i="61"/>
  <c r="S28" i="61"/>
  <c r="T28" i="61" s="1"/>
  <c r="U27" i="61"/>
  <c r="S27" i="61"/>
  <c r="T27" i="61" s="1"/>
  <c r="U26" i="61"/>
  <c r="S26" i="61"/>
  <c r="T26" i="61" s="1"/>
  <c r="U25" i="61"/>
  <c r="S25" i="61"/>
  <c r="T25" i="61" s="1"/>
  <c r="U24" i="61"/>
  <c r="S24" i="61"/>
  <c r="T24" i="61" s="1"/>
  <c r="U23" i="61"/>
  <c r="S23" i="61"/>
  <c r="T23" i="61" s="1"/>
  <c r="U22" i="61"/>
  <c r="S22" i="61"/>
  <c r="T22" i="61" s="1"/>
  <c r="U21" i="61"/>
  <c r="S21" i="61"/>
  <c r="T21" i="61" s="1"/>
  <c r="U20" i="61"/>
  <c r="S20" i="61"/>
  <c r="T20" i="61" s="1"/>
  <c r="U19" i="61"/>
  <c r="S19" i="61"/>
  <c r="T19" i="61" s="1"/>
  <c r="U18" i="61"/>
  <c r="S18" i="61"/>
  <c r="T18" i="61" s="1"/>
  <c r="D17" i="61"/>
  <c r="E17" i="61" s="1"/>
  <c r="F17" i="61" s="1"/>
  <c r="G17" i="61" s="1"/>
  <c r="H17" i="61" s="1"/>
  <c r="I17" i="61" s="1"/>
  <c r="J17" i="61" s="1"/>
  <c r="K17" i="61" s="1"/>
  <c r="L17" i="61" s="1"/>
  <c r="M17" i="61" s="1"/>
  <c r="N17" i="61" s="1"/>
  <c r="O17" i="61" s="1"/>
  <c r="P17" i="61" s="1"/>
  <c r="Q17" i="61" s="1"/>
  <c r="C17" i="61"/>
  <c r="R16" i="61"/>
  <c r="R18" i="61" s="1"/>
  <c r="R19" i="61" s="1"/>
  <c r="R20" i="61" s="1"/>
  <c r="R21" i="61" s="1"/>
  <c r="R22" i="61" s="1"/>
  <c r="R23" i="61" s="1"/>
  <c r="R24" i="61" s="1"/>
  <c r="R25" i="61" s="1"/>
  <c r="R26" i="61" s="1"/>
  <c r="R27" i="61" s="1"/>
  <c r="R28" i="61" s="1"/>
  <c r="R29" i="61" s="1"/>
  <c r="R30" i="61" s="1"/>
  <c r="R31" i="61" s="1"/>
  <c r="R32" i="61" s="1"/>
  <c r="R33" i="61" s="1"/>
  <c r="R34" i="61" s="1"/>
  <c r="R35" i="61" s="1"/>
  <c r="R36" i="61" s="1"/>
  <c r="R37" i="61" s="1"/>
  <c r="R38" i="61" s="1"/>
  <c r="R39" i="61" s="1"/>
  <c r="R40" i="61" s="1"/>
  <c r="R41" i="61" s="1"/>
  <c r="R42" i="61" s="1"/>
  <c r="R43" i="61" s="1"/>
  <c r="R44" i="61" s="1"/>
  <c r="R45" i="61" s="1"/>
  <c r="R46" i="61" s="1"/>
  <c r="R47" i="61" s="1"/>
  <c r="R48" i="61" s="1"/>
  <c r="R49" i="61" s="1"/>
  <c r="R50" i="61" s="1"/>
  <c r="R51" i="61" s="1"/>
  <c r="R52" i="61" s="1"/>
  <c r="R53" i="61" s="1"/>
  <c r="R54" i="61" s="1"/>
  <c r="R55" i="61" s="1"/>
  <c r="R56" i="61" s="1"/>
  <c r="R57" i="61" s="1"/>
  <c r="R58" i="61" s="1"/>
  <c r="R59" i="61" s="1"/>
  <c r="R60" i="61" s="1"/>
  <c r="R61" i="61" s="1"/>
  <c r="R62" i="61" s="1"/>
  <c r="R63" i="61" s="1"/>
  <c r="R64" i="61" s="1"/>
  <c r="R65" i="61" s="1"/>
  <c r="R66" i="61" s="1"/>
  <c r="R67" i="61" s="1"/>
  <c r="R68" i="61" s="1"/>
  <c r="R69" i="61" s="1"/>
  <c r="R70" i="61" s="1"/>
  <c r="R71" i="61" s="1"/>
  <c r="R72" i="61" s="1"/>
  <c r="R73" i="61" s="1"/>
  <c r="R74" i="61" s="1"/>
  <c r="R75" i="61" s="1"/>
  <c r="R76" i="61" s="1"/>
  <c r="R77" i="61" s="1"/>
  <c r="R78" i="61" s="1"/>
  <c r="R79" i="61" s="1"/>
  <c r="R80" i="61" s="1"/>
  <c r="R81" i="61" s="1"/>
  <c r="R82" i="61" s="1"/>
  <c r="R83" i="61" s="1"/>
  <c r="R84" i="61" s="1"/>
  <c r="R85" i="61" s="1"/>
  <c r="R86" i="61" s="1"/>
  <c r="R87" i="61" s="1"/>
  <c r="R88" i="61" s="1"/>
  <c r="R89" i="61" s="1"/>
  <c r="U18" i="8" l="1"/>
  <c r="I65" i="19" l="1"/>
  <c r="G39" i="16"/>
  <c r="G40" i="16" s="1"/>
  <c r="I68" i="33"/>
  <c r="I77" i="50"/>
  <c r="I78" i="50" s="1"/>
  <c r="I32" i="47"/>
  <c r="I33" i="47" s="1"/>
  <c r="I159" i="8"/>
  <c r="I160" i="8" s="1"/>
  <c r="R16" i="8"/>
  <c r="I158" i="8" s="1"/>
  <c r="G36" i="53" l="1"/>
  <c r="I166" i="11" l="1"/>
  <c r="I167" i="11" s="1"/>
  <c r="O30" i="15" l="1"/>
  <c r="O31" i="15"/>
  <c r="O32" i="15"/>
  <c r="O33" i="15"/>
  <c r="O34" i="15"/>
  <c r="O35" i="15"/>
  <c r="O36" i="15"/>
  <c r="O37" i="15"/>
  <c r="O38" i="15"/>
  <c r="O39" i="15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W36" i="11"/>
  <c r="Y36" i="11"/>
  <c r="W37" i="11"/>
  <c r="Y37" i="11"/>
  <c r="W38" i="11"/>
  <c r="Y38" i="11"/>
  <c r="W39" i="11"/>
  <c r="Y39" i="11"/>
  <c r="W40" i="11"/>
  <c r="Y40" i="11"/>
  <c r="W41" i="11"/>
  <c r="Y41" i="11"/>
  <c r="W42" i="11"/>
  <c r="Y42" i="11"/>
  <c r="W43" i="11"/>
  <c r="Y43" i="11"/>
  <c r="W44" i="11"/>
  <c r="Y44" i="11"/>
  <c r="W45" i="11"/>
  <c r="Y45" i="11"/>
  <c r="W46" i="11"/>
  <c r="Y46" i="11"/>
  <c r="W47" i="11"/>
  <c r="Y47" i="11"/>
  <c r="W48" i="11"/>
  <c r="Y48" i="11"/>
  <c r="W49" i="11"/>
  <c r="Y49" i="11"/>
  <c r="W50" i="11"/>
  <c r="Y50" i="11"/>
  <c r="W51" i="11"/>
  <c r="Y51" i="11"/>
  <c r="W52" i="11"/>
  <c r="Y52" i="11"/>
  <c r="W53" i="11"/>
  <c r="Y53" i="11"/>
  <c r="W54" i="11"/>
  <c r="Y54" i="11"/>
  <c r="W55" i="11"/>
  <c r="Y55" i="11"/>
  <c r="W56" i="11"/>
  <c r="Y56" i="11"/>
  <c r="W57" i="11"/>
  <c r="Y57" i="11"/>
  <c r="W58" i="11"/>
  <c r="Y58" i="11"/>
  <c r="W59" i="11"/>
  <c r="Y59" i="11"/>
  <c r="W60" i="11"/>
  <c r="Y60" i="11"/>
  <c r="W61" i="11"/>
  <c r="Y61" i="11"/>
  <c r="W62" i="11"/>
  <c r="Y62" i="11"/>
  <c r="W63" i="11"/>
  <c r="Y63" i="11"/>
  <c r="W64" i="11"/>
  <c r="Y64" i="11"/>
  <c r="W65" i="11"/>
  <c r="Y65" i="11"/>
  <c r="W66" i="11"/>
  <c r="Y66" i="11"/>
  <c r="W67" i="11"/>
  <c r="Y67" i="11"/>
  <c r="W68" i="11"/>
  <c r="Y68" i="11"/>
  <c r="W69" i="11"/>
  <c r="Y69" i="11"/>
  <c r="W70" i="11"/>
  <c r="Y70" i="11"/>
  <c r="W71" i="11"/>
  <c r="Y71" i="11"/>
  <c r="W72" i="11"/>
  <c r="Y72" i="11"/>
  <c r="W73" i="11"/>
  <c r="Y73" i="11"/>
  <c r="W74" i="11"/>
  <c r="Y74" i="11"/>
  <c r="W75" i="11"/>
  <c r="Y75" i="11"/>
  <c r="W76" i="11"/>
  <c r="Y76" i="11"/>
  <c r="W77" i="11"/>
  <c r="Y77" i="11"/>
  <c r="W78" i="11"/>
  <c r="Y78" i="11"/>
  <c r="W79" i="11"/>
  <c r="Y79" i="11"/>
  <c r="W80" i="11"/>
  <c r="Y80" i="11"/>
  <c r="W81" i="11"/>
  <c r="Y81" i="11"/>
  <c r="W82" i="11"/>
  <c r="Y82" i="11"/>
  <c r="W83" i="11"/>
  <c r="Y83" i="11"/>
  <c r="W84" i="11"/>
  <c r="Y84" i="11"/>
  <c r="W85" i="11"/>
  <c r="Y85" i="11"/>
  <c r="W86" i="11"/>
  <c r="Y86" i="11"/>
  <c r="W87" i="11"/>
  <c r="Y87" i="11"/>
  <c r="W88" i="11"/>
  <c r="Y88" i="11"/>
  <c r="W89" i="11"/>
  <c r="Y89" i="11"/>
  <c r="W90" i="11"/>
  <c r="Y90" i="11"/>
  <c r="W91" i="11"/>
  <c r="Y91" i="11"/>
  <c r="W92" i="11"/>
  <c r="Y92" i="11"/>
  <c r="W93" i="11"/>
  <c r="Y93" i="11"/>
  <c r="W94" i="11"/>
  <c r="Y94" i="11"/>
  <c r="W95" i="11"/>
  <c r="Y95" i="11"/>
  <c r="W96" i="11"/>
  <c r="Y96" i="11"/>
  <c r="W97" i="11"/>
  <c r="Y97" i="11"/>
  <c r="W98" i="11"/>
  <c r="Y98" i="11"/>
  <c r="W99" i="11"/>
  <c r="Y99" i="11"/>
  <c r="W100" i="11"/>
  <c r="Y100" i="11"/>
  <c r="W101" i="11"/>
  <c r="Y101" i="11"/>
  <c r="W102" i="11"/>
  <c r="Y102" i="11"/>
  <c r="W103" i="11"/>
  <c r="Y103" i="11"/>
  <c r="W104" i="11"/>
  <c r="Y104" i="11"/>
  <c r="W105" i="11"/>
  <c r="Y105" i="11"/>
  <c r="W106" i="11"/>
  <c r="Y106" i="11"/>
  <c r="W107" i="11"/>
  <c r="Y107" i="11"/>
  <c r="W108" i="11"/>
  <c r="Y108" i="11"/>
  <c r="W109" i="11"/>
  <c r="Y109" i="11"/>
  <c r="W110" i="11"/>
  <c r="Y110" i="11"/>
  <c r="W111" i="11"/>
  <c r="Y111" i="11"/>
  <c r="W112" i="11"/>
  <c r="Y112" i="11"/>
  <c r="W113" i="11"/>
  <c r="Y113" i="11"/>
  <c r="W114" i="11"/>
  <c r="Y114" i="11"/>
  <c r="W115" i="11"/>
  <c r="Y115" i="11"/>
  <c r="W116" i="11"/>
  <c r="Y116" i="11"/>
  <c r="W117" i="11"/>
  <c r="Y117" i="11"/>
  <c r="W118" i="11"/>
  <c r="Y118" i="11"/>
  <c r="W119" i="11"/>
  <c r="Y119" i="11"/>
  <c r="W120" i="11"/>
  <c r="Y120" i="11"/>
  <c r="W121" i="11"/>
  <c r="Y121" i="11"/>
  <c r="W122" i="11"/>
  <c r="Y122" i="11"/>
  <c r="W123" i="11"/>
  <c r="Y123" i="11"/>
  <c r="W124" i="11"/>
  <c r="Y124" i="11"/>
  <c r="W125" i="11"/>
  <c r="Y125" i="11"/>
  <c r="W126" i="11"/>
  <c r="Y126" i="11"/>
  <c r="W127" i="11"/>
  <c r="Y127" i="11"/>
  <c r="W128" i="11"/>
  <c r="Y128" i="11"/>
  <c r="W129" i="11"/>
  <c r="Y129" i="11"/>
  <c r="W130" i="11"/>
  <c r="Y130" i="11"/>
  <c r="W131" i="11"/>
  <c r="Y131" i="11"/>
  <c r="W132" i="11"/>
  <c r="Y132" i="11"/>
  <c r="W133" i="11"/>
  <c r="Y133" i="11"/>
  <c r="W134" i="11"/>
  <c r="Y134" i="11"/>
  <c r="W135" i="11"/>
  <c r="Y135" i="11"/>
  <c r="W136" i="11"/>
  <c r="Y136" i="11"/>
  <c r="W137" i="11"/>
  <c r="Y137" i="11"/>
  <c r="W138" i="11"/>
  <c r="Y138" i="11"/>
  <c r="W139" i="11"/>
  <c r="Y139" i="11"/>
  <c r="W140" i="11"/>
  <c r="Y140" i="11"/>
  <c r="W141" i="11"/>
  <c r="Y141" i="11"/>
  <c r="W142" i="11"/>
  <c r="Y142" i="11"/>
  <c r="W143" i="11"/>
  <c r="Y143" i="11"/>
  <c r="U148" i="8"/>
  <c r="U149" i="8"/>
  <c r="U150" i="8"/>
  <c r="U152" i="8"/>
  <c r="S152" i="8"/>
  <c r="T152" i="8" s="1"/>
  <c r="S153" i="8"/>
  <c r="T153" i="8" s="1"/>
  <c r="I157" i="8" l="1"/>
  <c r="I87" i="12" l="1"/>
  <c r="I88" i="12" s="1"/>
  <c r="I95" i="13"/>
  <c r="L46" i="19" l="1"/>
  <c r="J46" i="19"/>
  <c r="L45" i="19"/>
  <c r="J45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3" i="19"/>
  <c r="J23" i="19"/>
  <c r="L22" i="19"/>
  <c r="J22" i="19"/>
  <c r="L21" i="19"/>
  <c r="J21" i="19"/>
  <c r="L20" i="19"/>
  <c r="J20" i="19"/>
  <c r="L19" i="19"/>
  <c r="J19" i="19"/>
  <c r="L18" i="19"/>
  <c r="J18" i="19"/>
  <c r="L17" i="19"/>
  <c r="J17" i="19"/>
  <c r="D16" i="19"/>
  <c r="E16" i="19" s="1"/>
  <c r="F16" i="19" s="1"/>
  <c r="G16" i="19" s="1"/>
  <c r="H16" i="19" s="1"/>
  <c r="I15" i="19"/>
  <c r="M25" i="53"/>
  <c r="O25" i="53"/>
  <c r="M26" i="53"/>
  <c r="O26" i="53"/>
  <c r="M27" i="53"/>
  <c r="O27" i="53"/>
  <c r="M28" i="53"/>
  <c r="O28" i="53"/>
  <c r="M29" i="53"/>
  <c r="O29" i="53"/>
  <c r="M30" i="53"/>
  <c r="O30" i="53"/>
  <c r="M31" i="53"/>
  <c r="O31" i="53"/>
  <c r="Y59" i="50"/>
  <c r="Y60" i="50"/>
  <c r="Y61" i="50"/>
  <c r="I17" i="19" l="1"/>
  <c r="I64" i="19"/>
  <c r="K24" i="19"/>
  <c r="K31" i="19"/>
  <c r="K35" i="19"/>
  <c r="K36" i="19"/>
  <c r="K39" i="19"/>
  <c r="K43" i="19"/>
  <c r="K44" i="19"/>
  <c r="K17" i="19"/>
  <c r="K20" i="19"/>
  <c r="K22" i="19"/>
  <c r="K23" i="19"/>
  <c r="K27" i="19"/>
  <c r="K30" i="19"/>
  <c r="I18" i="19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K19" i="19" l="1"/>
  <c r="K51" i="19"/>
  <c r="K57" i="19"/>
  <c r="K49" i="19"/>
  <c r="K55" i="19"/>
  <c r="K53" i="19"/>
  <c r="K58" i="19"/>
  <c r="K47" i="19"/>
  <c r="K56" i="19"/>
  <c r="K50" i="19"/>
  <c r="K54" i="19"/>
  <c r="K48" i="19"/>
  <c r="K52" i="19"/>
  <c r="K40" i="19"/>
  <c r="K32" i="19"/>
  <c r="K21" i="19"/>
  <c r="K46" i="19"/>
  <c r="K42" i="19"/>
  <c r="K38" i="19"/>
  <c r="K34" i="19"/>
  <c r="K29" i="19"/>
  <c r="K25" i="19"/>
  <c r="K18" i="19"/>
  <c r="K45" i="19"/>
  <c r="K41" i="19"/>
  <c r="K37" i="19"/>
  <c r="K33" i="19"/>
  <c r="K28" i="19"/>
  <c r="K26" i="19"/>
  <c r="I92" i="13"/>
  <c r="Y78" i="13"/>
  <c r="W78" i="13"/>
  <c r="Y77" i="13"/>
  <c r="W77" i="13"/>
  <c r="Y76" i="13"/>
  <c r="W76" i="13"/>
  <c r="Y75" i="13"/>
  <c r="W75" i="13"/>
  <c r="Y74" i="13"/>
  <c r="W74" i="13"/>
  <c r="Y73" i="13"/>
  <c r="W73" i="13"/>
  <c r="Y72" i="13"/>
  <c r="W72" i="13"/>
  <c r="Y71" i="13"/>
  <c r="W71" i="13"/>
  <c r="Y70" i="13"/>
  <c r="W70" i="13"/>
  <c r="Y69" i="13"/>
  <c r="W69" i="13"/>
  <c r="Y68" i="13"/>
  <c r="W68" i="13"/>
  <c r="Y67" i="13"/>
  <c r="W67" i="13"/>
  <c r="Y66" i="13"/>
  <c r="W66" i="13"/>
  <c r="Y65" i="13"/>
  <c r="W65" i="13"/>
  <c r="Y64" i="13"/>
  <c r="W64" i="13"/>
  <c r="Y63" i="13"/>
  <c r="W63" i="13"/>
  <c r="Y62" i="13"/>
  <c r="W62" i="13"/>
  <c r="Y61" i="13"/>
  <c r="W61" i="13"/>
  <c r="Y60" i="13"/>
  <c r="W60" i="13"/>
  <c r="Y59" i="13"/>
  <c r="W59" i="13"/>
  <c r="Y58" i="13"/>
  <c r="W58" i="13"/>
  <c r="Y57" i="13"/>
  <c r="W57" i="13"/>
  <c r="Y56" i="13"/>
  <c r="W56" i="13"/>
  <c r="Y55" i="13"/>
  <c r="W55" i="13"/>
  <c r="Y54" i="13"/>
  <c r="W54" i="13"/>
  <c r="Y53" i="13"/>
  <c r="W53" i="13"/>
  <c r="Y52" i="13"/>
  <c r="W52" i="13"/>
  <c r="Y51" i="13"/>
  <c r="W51" i="13"/>
  <c r="Y50" i="13"/>
  <c r="W50" i="13"/>
  <c r="Y49" i="13"/>
  <c r="W49" i="13"/>
  <c r="Y48" i="13"/>
  <c r="W48" i="13"/>
  <c r="Y47" i="13"/>
  <c r="W47" i="13"/>
  <c r="Y46" i="13"/>
  <c r="W46" i="13"/>
  <c r="Y45" i="13"/>
  <c r="W45" i="13"/>
  <c r="Y44" i="13"/>
  <c r="W44" i="13"/>
  <c r="Y43" i="13"/>
  <c r="W43" i="13"/>
  <c r="Y42" i="13"/>
  <c r="W42" i="13"/>
  <c r="Y41" i="13"/>
  <c r="W41" i="13"/>
  <c r="Y40" i="13"/>
  <c r="W40" i="13"/>
  <c r="Y39" i="13"/>
  <c r="W39" i="13"/>
  <c r="Y38" i="13"/>
  <c r="W38" i="13"/>
  <c r="Y37" i="13"/>
  <c r="W37" i="13"/>
  <c r="Y36" i="13"/>
  <c r="W36" i="13"/>
  <c r="Y35" i="13"/>
  <c r="W35" i="13"/>
  <c r="Y34" i="13"/>
  <c r="W34" i="13"/>
  <c r="Y33" i="13"/>
  <c r="W33" i="13"/>
  <c r="Y32" i="13"/>
  <c r="W32" i="13"/>
  <c r="Y31" i="13"/>
  <c r="W31" i="13"/>
  <c r="Y30" i="13"/>
  <c r="W30" i="13"/>
  <c r="Y29" i="13"/>
  <c r="W29" i="13"/>
  <c r="Y28" i="13"/>
  <c r="W28" i="13"/>
  <c r="Y27" i="13"/>
  <c r="W27" i="13"/>
  <c r="Y26" i="13"/>
  <c r="W26" i="13"/>
  <c r="Y25" i="13"/>
  <c r="W25" i="13"/>
  <c r="Y24" i="13"/>
  <c r="W24" i="13"/>
  <c r="Y23" i="13"/>
  <c r="W23" i="13"/>
  <c r="Y22" i="13"/>
  <c r="W22" i="13"/>
  <c r="Y21" i="13"/>
  <c r="W21" i="13"/>
  <c r="Y20" i="13"/>
  <c r="W20" i="13"/>
  <c r="Y19" i="13"/>
  <c r="W19" i="13"/>
  <c r="Y18" i="13"/>
  <c r="W18" i="13"/>
  <c r="Y17" i="13"/>
  <c r="W17" i="13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Q16" i="13" s="1"/>
  <c r="R16" i="13" s="1"/>
  <c r="S16" i="13" s="1"/>
  <c r="T16" i="13" s="1"/>
  <c r="U15" i="13"/>
  <c r="Y58" i="50"/>
  <c r="Y57" i="50"/>
  <c r="Y56" i="50"/>
  <c r="Y55" i="50"/>
  <c r="Y54" i="50"/>
  <c r="Y53" i="50"/>
  <c r="Y52" i="50"/>
  <c r="Y51" i="50"/>
  <c r="Y50" i="50"/>
  <c r="Y49" i="50"/>
  <c r="Y48" i="50"/>
  <c r="Y47" i="50"/>
  <c r="Y46" i="50"/>
  <c r="Y45" i="50"/>
  <c r="Y44" i="50"/>
  <c r="Y43" i="50"/>
  <c r="Y42" i="50"/>
  <c r="Y41" i="50"/>
  <c r="Y40" i="50"/>
  <c r="Y39" i="50"/>
  <c r="Y38" i="50"/>
  <c r="Y37" i="50"/>
  <c r="Y36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W61" i="50"/>
  <c r="W60" i="50"/>
  <c r="W59" i="50"/>
  <c r="W58" i="50"/>
  <c r="W57" i="50"/>
  <c r="W56" i="50"/>
  <c r="W55" i="50"/>
  <c r="W54" i="50"/>
  <c r="W53" i="50"/>
  <c r="W52" i="50"/>
  <c r="W51" i="50"/>
  <c r="W50" i="50"/>
  <c r="W49" i="50"/>
  <c r="W48" i="50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W32" i="50"/>
  <c r="W31" i="50"/>
  <c r="W30" i="50"/>
  <c r="W29" i="50"/>
  <c r="W28" i="50"/>
  <c r="W27" i="50"/>
  <c r="W26" i="50"/>
  <c r="W25" i="50"/>
  <c r="W24" i="50"/>
  <c r="W23" i="50"/>
  <c r="W22" i="50"/>
  <c r="W21" i="50"/>
  <c r="W20" i="50"/>
  <c r="W19" i="50"/>
  <c r="W18" i="50"/>
  <c r="Y17" i="50"/>
  <c r="W17" i="50"/>
  <c r="D16" i="50"/>
  <c r="E16" i="50" s="1"/>
  <c r="F16" i="50" s="1"/>
  <c r="G16" i="50" s="1"/>
  <c r="H16" i="50" s="1"/>
  <c r="I16" i="50" s="1"/>
  <c r="J16" i="50" s="1"/>
  <c r="K16" i="50" s="1"/>
  <c r="L16" i="50" s="1"/>
  <c r="M16" i="50" s="1"/>
  <c r="N16" i="50" s="1"/>
  <c r="O16" i="50" s="1"/>
  <c r="P16" i="50" s="1"/>
  <c r="Q16" i="50" s="1"/>
  <c r="R16" i="50" s="1"/>
  <c r="S16" i="50" s="1"/>
  <c r="T16" i="50" s="1"/>
  <c r="U15" i="50"/>
  <c r="I85" i="12"/>
  <c r="Y69" i="12"/>
  <c r="W69" i="12"/>
  <c r="Y68" i="12"/>
  <c r="W68" i="12"/>
  <c r="Y67" i="12"/>
  <c r="W67" i="12"/>
  <c r="Y66" i="12"/>
  <c r="W66" i="12"/>
  <c r="Y65" i="12"/>
  <c r="W65" i="12"/>
  <c r="Y64" i="12"/>
  <c r="W64" i="12"/>
  <c r="Y63" i="12"/>
  <c r="W63" i="12"/>
  <c r="Y62" i="12"/>
  <c r="W62" i="12"/>
  <c r="Y61" i="12"/>
  <c r="W61" i="12"/>
  <c r="Y60" i="12"/>
  <c r="W60" i="12"/>
  <c r="Y59" i="12"/>
  <c r="W59" i="12"/>
  <c r="Y58" i="12"/>
  <c r="W58" i="12"/>
  <c r="Y57" i="12"/>
  <c r="W57" i="12"/>
  <c r="Y56" i="12"/>
  <c r="W56" i="12"/>
  <c r="Y55" i="12"/>
  <c r="W55" i="12"/>
  <c r="Y54" i="12"/>
  <c r="W54" i="12"/>
  <c r="Y53" i="12"/>
  <c r="W53" i="12"/>
  <c r="Y52" i="12"/>
  <c r="W52" i="12"/>
  <c r="Y51" i="12"/>
  <c r="W51" i="12"/>
  <c r="Y50" i="12"/>
  <c r="W50" i="12"/>
  <c r="Y49" i="12"/>
  <c r="W49" i="12"/>
  <c r="Y48" i="12"/>
  <c r="W48" i="12"/>
  <c r="Y47" i="12"/>
  <c r="W47" i="12"/>
  <c r="Y46" i="12"/>
  <c r="W46" i="12"/>
  <c r="Y45" i="12"/>
  <c r="W45" i="12"/>
  <c r="Y44" i="12"/>
  <c r="W44" i="12"/>
  <c r="Y43" i="12"/>
  <c r="W43" i="12"/>
  <c r="Y42" i="12"/>
  <c r="W42" i="12"/>
  <c r="Y41" i="12"/>
  <c r="W41" i="12"/>
  <c r="Y40" i="12"/>
  <c r="W40" i="12"/>
  <c r="Y39" i="12"/>
  <c r="W39" i="12"/>
  <c r="Y38" i="12"/>
  <c r="W38" i="12"/>
  <c r="Y37" i="12"/>
  <c r="W37" i="12"/>
  <c r="Y36" i="12"/>
  <c r="W36" i="12"/>
  <c r="Y35" i="12"/>
  <c r="W35" i="12"/>
  <c r="Y34" i="12"/>
  <c r="W34" i="12"/>
  <c r="Y33" i="12"/>
  <c r="W33" i="12"/>
  <c r="Y32" i="12"/>
  <c r="W32" i="12"/>
  <c r="Y31" i="12"/>
  <c r="W31" i="12"/>
  <c r="Y30" i="12"/>
  <c r="W30" i="12"/>
  <c r="Y29" i="12"/>
  <c r="W29" i="12"/>
  <c r="Y28" i="12"/>
  <c r="W28" i="12"/>
  <c r="Y27" i="12"/>
  <c r="W27" i="12"/>
  <c r="Y26" i="12"/>
  <c r="W26" i="12"/>
  <c r="Y25" i="12"/>
  <c r="W25" i="12"/>
  <c r="Y24" i="12"/>
  <c r="W24" i="12"/>
  <c r="Y23" i="12"/>
  <c r="W23" i="12"/>
  <c r="Y22" i="12"/>
  <c r="W22" i="12"/>
  <c r="Y21" i="12"/>
  <c r="W21" i="12"/>
  <c r="Y20" i="12"/>
  <c r="W20" i="12"/>
  <c r="Y19" i="12"/>
  <c r="W19" i="12"/>
  <c r="Y18" i="12"/>
  <c r="W18" i="12"/>
  <c r="Y17" i="12"/>
  <c r="W17" i="12"/>
  <c r="D16" i="12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5" i="12"/>
  <c r="Y25" i="47"/>
  <c r="Y24" i="47"/>
  <c r="Y23" i="47"/>
  <c r="Y22" i="47"/>
  <c r="Y21" i="47"/>
  <c r="Y20" i="47"/>
  <c r="Y19" i="47"/>
  <c r="Y18" i="47"/>
  <c r="Y17" i="47"/>
  <c r="W19" i="47"/>
  <c r="W20" i="47"/>
  <c r="W21" i="47"/>
  <c r="W22" i="47"/>
  <c r="W23" i="47"/>
  <c r="W24" i="47"/>
  <c r="W25" i="47"/>
  <c r="W26" i="47"/>
  <c r="U16" i="13" l="1"/>
  <c r="V15" i="13"/>
  <c r="U16" i="50"/>
  <c r="V15" i="50"/>
  <c r="V17" i="50" s="1"/>
  <c r="V18" i="50" s="1"/>
  <c r="U16" i="12"/>
  <c r="V15" i="12"/>
  <c r="I86" i="12" s="1"/>
  <c r="V17" i="13" l="1"/>
  <c r="V18" i="13" s="1"/>
  <c r="V19" i="13" s="1"/>
  <c r="V20" i="13" s="1"/>
  <c r="V21" i="13" s="1"/>
  <c r="V22" i="13" s="1"/>
  <c r="V23" i="13" s="1"/>
  <c r="V24" i="13" s="1"/>
  <c r="V25" i="13" s="1"/>
  <c r="V26" i="13" s="1"/>
  <c r="V27" i="13" s="1"/>
  <c r="V28" i="13" s="1"/>
  <c r="V29" i="13" s="1"/>
  <c r="V30" i="13" s="1"/>
  <c r="V31" i="13" s="1"/>
  <c r="V32" i="13" s="1"/>
  <c r="V33" i="13" s="1"/>
  <c r="V34" i="13" s="1"/>
  <c r="V35" i="13" s="1"/>
  <c r="V36" i="13" s="1"/>
  <c r="V37" i="13" s="1"/>
  <c r="V38" i="13" s="1"/>
  <c r="V39" i="13" s="1"/>
  <c r="V40" i="13" s="1"/>
  <c r="V41" i="13" s="1"/>
  <c r="V42" i="13" s="1"/>
  <c r="V43" i="13" s="1"/>
  <c r="V44" i="13" s="1"/>
  <c r="V45" i="13" s="1"/>
  <c r="V46" i="13" s="1"/>
  <c r="V47" i="13" s="1"/>
  <c r="V48" i="13" s="1"/>
  <c r="V49" i="13" s="1"/>
  <c r="V50" i="13" s="1"/>
  <c r="V51" i="13" s="1"/>
  <c r="V52" i="13" s="1"/>
  <c r="V53" i="13" s="1"/>
  <c r="V54" i="13" s="1"/>
  <c r="V55" i="13" s="1"/>
  <c r="V56" i="13" s="1"/>
  <c r="V57" i="13" s="1"/>
  <c r="V58" i="13" s="1"/>
  <c r="V59" i="13" s="1"/>
  <c r="V60" i="13" s="1"/>
  <c r="V61" i="13" s="1"/>
  <c r="V62" i="13" s="1"/>
  <c r="V63" i="13" s="1"/>
  <c r="V64" i="13" s="1"/>
  <c r="V65" i="13" s="1"/>
  <c r="V66" i="13" s="1"/>
  <c r="V67" i="13" s="1"/>
  <c r="V68" i="13" s="1"/>
  <c r="V69" i="13" s="1"/>
  <c r="V70" i="13" s="1"/>
  <c r="V71" i="13" s="1"/>
  <c r="V72" i="13" s="1"/>
  <c r="V73" i="13" s="1"/>
  <c r="V74" i="13" s="1"/>
  <c r="V75" i="13" s="1"/>
  <c r="V76" i="13" s="1"/>
  <c r="V77" i="13" s="1"/>
  <c r="V78" i="13" s="1"/>
  <c r="V79" i="13" s="1"/>
  <c r="V80" i="13" s="1"/>
  <c r="V81" i="13" s="1"/>
  <c r="V82" i="13" s="1"/>
  <c r="V83" i="13" s="1"/>
  <c r="V84" i="13" s="1"/>
  <c r="V85" i="13" s="1"/>
  <c r="V86" i="13" s="1"/>
  <c r="I93" i="13"/>
  <c r="X80" i="12"/>
  <c r="X74" i="12"/>
  <c r="X72" i="12"/>
  <c r="X73" i="12"/>
  <c r="X75" i="12"/>
  <c r="X78" i="12"/>
  <c r="X77" i="12"/>
  <c r="X70" i="12"/>
  <c r="X71" i="12"/>
  <c r="X81" i="12"/>
  <c r="X76" i="12"/>
  <c r="X79" i="12"/>
  <c r="V19" i="50"/>
  <c r="V20" i="50" s="1"/>
  <c r="V21" i="50" s="1"/>
  <c r="V22" i="50" s="1"/>
  <c r="V23" i="50" s="1"/>
  <c r="V24" i="50" s="1"/>
  <c r="V25" i="50" s="1"/>
  <c r="V26" i="50" s="1"/>
  <c r="V27" i="50" s="1"/>
  <c r="V28" i="50" s="1"/>
  <c r="V29" i="50" s="1"/>
  <c r="V30" i="50" s="1"/>
  <c r="V31" i="50" s="1"/>
  <c r="V32" i="50" s="1"/>
  <c r="V33" i="50" s="1"/>
  <c r="V34" i="50" s="1"/>
  <c r="V35" i="50" s="1"/>
  <c r="V36" i="50" s="1"/>
  <c r="V37" i="50" s="1"/>
  <c r="V38" i="50" s="1"/>
  <c r="V39" i="50" s="1"/>
  <c r="V40" i="50" s="1"/>
  <c r="V41" i="50" s="1"/>
  <c r="V42" i="50" s="1"/>
  <c r="V43" i="50" s="1"/>
  <c r="V44" i="50" s="1"/>
  <c r="V45" i="50" s="1"/>
  <c r="V46" i="50" s="1"/>
  <c r="V47" i="50" s="1"/>
  <c r="V48" i="50" s="1"/>
  <c r="V49" i="50" s="1"/>
  <c r="V50" i="50" s="1"/>
  <c r="V51" i="50" s="1"/>
  <c r="V52" i="50" s="1"/>
  <c r="V53" i="50" s="1"/>
  <c r="V54" i="50" s="1"/>
  <c r="V55" i="50" s="1"/>
  <c r="V56" i="50" s="1"/>
  <c r="V57" i="50" s="1"/>
  <c r="V58" i="50" s="1"/>
  <c r="V59" i="50" s="1"/>
  <c r="V60" i="50" s="1"/>
  <c r="V61" i="50" s="1"/>
  <c r="V17" i="12"/>
  <c r="V18" i="12" s="1"/>
  <c r="V19" i="12" s="1"/>
  <c r="V20" i="12" s="1"/>
  <c r="V21" i="12" s="1"/>
  <c r="V22" i="12" s="1"/>
  <c r="V23" i="12" s="1"/>
  <c r="V24" i="12" s="1"/>
  <c r="V25" i="12" s="1"/>
  <c r="V26" i="12" s="1"/>
  <c r="V27" i="12" s="1"/>
  <c r="V28" i="12" s="1"/>
  <c r="V29" i="12" s="1"/>
  <c r="V30" i="12" s="1"/>
  <c r="V31" i="12" s="1"/>
  <c r="V32" i="12" s="1"/>
  <c r="V33" i="12" s="1"/>
  <c r="V34" i="12" s="1"/>
  <c r="V35" i="12" s="1"/>
  <c r="V36" i="12" s="1"/>
  <c r="V37" i="12" s="1"/>
  <c r="V38" i="12" s="1"/>
  <c r="V39" i="12" s="1"/>
  <c r="V40" i="12" s="1"/>
  <c r="V41" i="12" s="1"/>
  <c r="V42" i="12" s="1"/>
  <c r="V43" i="12" s="1"/>
  <c r="V44" i="12" s="1"/>
  <c r="V45" i="12" s="1"/>
  <c r="V46" i="12" s="1"/>
  <c r="V47" i="12" s="1"/>
  <c r="V48" i="12" s="1"/>
  <c r="V49" i="12" s="1"/>
  <c r="V50" i="12" s="1"/>
  <c r="V51" i="12" s="1"/>
  <c r="V52" i="12" s="1"/>
  <c r="V53" i="12" s="1"/>
  <c r="V54" i="12" s="1"/>
  <c r="V55" i="12" s="1"/>
  <c r="V56" i="12" s="1"/>
  <c r="V57" i="12" s="1"/>
  <c r="V58" i="12" s="1"/>
  <c r="V59" i="12" s="1"/>
  <c r="V60" i="12" s="1"/>
  <c r="V61" i="12" s="1"/>
  <c r="V62" i="12" s="1"/>
  <c r="V63" i="12" s="1"/>
  <c r="V64" i="12" s="1"/>
  <c r="V65" i="12" s="1"/>
  <c r="V66" i="12" s="1"/>
  <c r="V67" i="12" s="1"/>
  <c r="V68" i="12" s="1"/>
  <c r="V69" i="12" s="1"/>
  <c r="V62" i="50" l="1"/>
  <c r="V63" i="50" s="1"/>
  <c r="V64" i="50" s="1"/>
  <c r="V65" i="50" s="1"/>
  <c r="V66" i="50" s="1"/>
  <c r="V67" i="50" s="1"/>
  <c r="V68" i="50" s="1"/>
  <c r="V69" i="50" s="1"/>
  <c r="V70" i="50" s="1"/>
  <c r="V71" i="50" s="1"/>
  <c r="I76" i="50" s="1"/>
  <c r="X17" i="13"/>
  <c r="X88" i="13"/>
  <c r="V87" i="13"/>
  <c r="V88" i="13" s="1"/>
  <c r="X87" i="13"/>
  <c r="X81" i="13"/>
  <c r="X85" i="13"/>
  <c r="X82" i="13"/>
  <c r="X86" i="13"/>
  <c r="X79" i="13"/>
  <c r="X83" i="13"/>
  <c r="X80" i="13"/>
  <c r="X84" i="13"/>
  <c r="V70" i="12"/>
  <c r="V71" i="12" s="1"/>
  <c r="V72" i="12" s="1"/>
  <c r="V73" i="12" s="1"/>
  <c r="V74" i="12" s="1"/>
  <c r="V75" i="12" s="1"/>
  <c r="V76" i="12" s="1"/>
  <c r="V77" i="12" s="1"/>
  <c r="V78" i="12" s="1"/>
  <c r="V79" i="12" s="1"/>
  <c r="V80" i="12" s="1"/>
  <c r="V81" i="12" s="1"/>
  <c r="X78" i="13"/>
  <c r="X77" i="13"/>
  <c r="X76" i="13"/>
  <c r="X75" i="13"/>
  <c r="X74" i="13"/>
  <c r="X73" i="13"/>
  <c r="X72" i="13"/>
  <c r="X71" i="13"/>
  <c r="X70" i="13"/>
  <c r="X69" i="13"/>
  <c r="X68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3" i="13"/>
  <c r="X52" i="13"/>
  <c r="X50" i="13"/>
  <c r="X48" i="13"/>
  <c r="X46" i="13"/>
  <c r="X44" i="13"/>
  <c r="X42" i="13"/>
  <c r="X40" i="13"/>
  <c r="X37" i="13"/>
  <c r="X35" i="13"/>
  <c r="X33" i="13"/>
  <c r="X31" i="13"/>
  <c r="X30" i="13"/>
  <c r="X28" i="13"/>
  <c r="X26" i="13"/>
  <c r="X24" i="13"/>
  <c r="X22" i="13"/>
  <c r="X20" i="13"/>
  <c r="X18" i="13"/>
  <c r="X54" i="13"/>
  <c r="X51" i="13"/>
  <c r="X49" i="13"/>
  <c r="X47" i="13"/>
  <c r="X45" i="13"/>
  <c r="X43" i="13"/>
  <c r="X41" i="13"/>
  <c r="X39" i="13"/>
  <c r="X38" i="13"/>
  <c r="X36" i="13"/>
  <c r="X34" i="13"/>
  <c r="X32" i="13"/>
  <c r="X29" i="13"/>
  <c r="X27" i="13"/>
  <c r="X25" i="13"/>
  <c r="X23" i="13"/>
  <c r="X21" i="13"/>
  <c r="X19" i="13"/>
  <c r="X67" i="12"/>
  <c r="X63" i="12"/>
  <c r="X59" i="12"/>
  <c r="X55" i="12"/>
  <c r="X51" i="12"/>
  <c r="X47" i="12"/>
  <c r="X43" i="12"/>
  <c r="X39" i="12"/>
  <c r="X35" i="12"/>
  <c r="X31" i="12"/>
  <c r="X27" i="12"/>
  <c r="X23" i="12"/>
  <c r="X19" i="12"/>
  <c r="X66" i="12"/>
  <c r="X62" i="12"/>
  <c r="X58" i="12"/>
  <c r="X54" i="12"/>
  <c r="X50" i="12"/>
  <c r="X46" i="12"/>
  <c r="X42" i="12"/>
  <c r="X38" i="12"/>
  <c r="X34" i="12"/>
  <c r="X30" i="12"/>
  <c r="X26" i="12"/>
  <c r="X22" i="12"/>
  <c r="X18" i="12"/>
  <c r="X69" i="12"/>
  <c r="X65" i="12"/>
  <c r="X61" i="12"/>
  <c r="X57" i="12"/>
  <c r="X53" i="12"/>
  <c r="X49" i="12"/>
  <c r="X45" i="12"/>
  <c r="X41" i="12"/>
  <c r="X37" i="12"/>
  <c r="X33" i="12"/>
  <c r="X29" i="12"/>
  <c r="X25" i="12"/>
  <c r="X21" i="12"/>
  <c r="X17" i="12"/>
  <c r="X68" i="12"/>
  <c r="X64" i="12"/>
  <c r="X60" i="12"/>
  <c r="X56" i="12"/>
  <c r="X52" i="12"/>
  <c r="X48" i="12"/>
  <c r="X44" i="12"/>
  <c r="X40" i="12"/>
  <c r="X36" i="12"/>
  <c r="X32" i="12"/>
  <c r="X28" i="12"/>
  <c r="X24" i="12"/>
  <c r="X20" i="12"/>
  <c r="X63" i="50" l="1"/>
  <c r="X66" i="50"/>
  <c r="X70" i="50"/>
  <c r="X65" i="50"/>
  <c r="X62" i="50"/>
  <c r="X67" i="50"/>
  <c r="X71" i="50"/>
  <c r="X69" i="50"/>
  <c r="X64" i="50"/>
  <c r="X68" i="50"/>
  <c r="X58" i="50"/>
  <c r="X54" i="50"/>
  <c r="X50" i="50"/>
  <c r="X46" i="50"/>
  <c r="X42" i="50"/>
  <c r="X38" i="50"/>
  <c r="X34" i="50"/>
  <c r="X30" i="50"/>
  <c r="X26" i="50"/>
  <c r="X22" i="50"/>
  <c r="X18" i="50"/>
  <c r="X61" i="50"/>
  <c r="X57" i="50"/>
  <c r="X53" i="50"/>
  <c r="X49" i="50"/>
  <c r="X45" i="50"/>
  <c r="X41" i="50"/>
  <c r="X37" i="50"/>
  <c r="X33" i="50"/>
  <c r="X29" i="50"/>
  <c r="X25" i="50"/>
  <c r="X21" i="50"/>
  <c r="X60" i="50"/>
  <c r="X56" i="50"/>
  <c r="X52" i="50"/>
  <c r="X48" i="50"/>
  <c r="X44" i="50"/>
  <c r="X40" i="50"/>
  <c r="X36" i="50"/>
  <c r="X32" i="50"/>
  <c r="X28" i="50"/>
  <c r="X24" i="50"/>
  <c r="X20" i="50"/>
  <c r="X59" i="50"/>
  <c r="X55" i="50"/>
  <c r="X51" i="50"/>
  <c r="X47" i="50"/>
  <c r="X43" i="50"/>
  <c r="X39" i="50"/>
  <c r="X35" i="50"/>
  <c r="X31" i="50"/>
  <c r="X27" i="50"/>
  <c r="X23" i="50"/>
  <c r="X19" i="50"/>
  <c r="X17" i="50"/>
  <c r="I30" i="47" l="1"/>
  <c r="W18" i="47"/>
  <c r="W17" i="47"/>
  <c r="D16" i="47"/>
  <c r="E16" i="47" s="1"/>
  <c r="F16" i="47" s="1"/>
  <c r="G16" i="47" s="1"/>
  <c r="H16" i="47" s="1"/>
  <c r="I16" i="47" s="1"/>
  <c r="J16" i="47" s="1"/>
  <c r="K16" i="47" s="1"/>
  <c r="L16" i="47" s="1"/>
  <c r="M16" i="47" s="1"/>
  <c r="N16" i="47" s="1"/>
  <c r="O16" i="47" s="1"/>
  <c r="P16" i="47" s="1"/>
  <c r="Q16" i="47" s="1"/>
  <c r="R16" i="47" s="1"/>
  <c r="S16" i="47" s="1"/>
  <c r="T16" i="47" s="1"/>
  <c r="U15" i="47"/>
  <c r="V15" i="47" s="1"/>
  <c r="I164" i="11"/>
  <c r="Y35" i="11"/>
  <c r="W35" i="11"/>
  <c r="Y34" i="11"/>
  <c r="W34" i="11"/>
  <c r="Y33" i="11"/>
  <c r="W33" i="11"/>
  <c r="Y32" i="11"/>
  <c r="W32" i="11"/>
  <c r="Y31" i="11"/>
  <c r="W31" i="11"/>
  <c r="Y30" i="11"/>
  <c r="W30" i="11"/>
  <c r="Y29" i="11"/>
  <c r="W29" i="11"/>
  <c r="Y28" i="11"/>
  <c r="W28" i="11"/>
  <c r="Y27" i="11"/>
  <c r="W27" i="11"/>
  <c r="Y26" i="11"/>
  <c r="W26" i="11"/>
  <c r="Y25" i="11"/>
  <c r="W25" i="11"/>
  <c r="Y24" i="11"/>
  <c r="W24" i="11"/>
  <c r="Y23" i="11"/>
  <c r="W23" i="11"/>
  <c r="Y22" i="11"/>
  <c r="W22" i="11"/>
  <c r="Y21" i="11"/>
  <c r="W21" i="11"/>
  <c r="Y20" i="11"/>
  <c r="W20" i="11"/>
  <c r="Y19" i="11"/>
  <c r="W19" i="11"/>
  <c r="W18" i="11"/>
  <c r="Y17" i="11"/>
  <c r="W17" i="11"/>
  <c r="D16" i="11"/>
  <c r="E16" i="11" s="1"/>
  <c r="F16" i="11" s="1"/>
  <c r="G16" i="11" s="1"/>
  <c r="H16" i="11" s="1"/>
  <c r="I16" i="11" s="1"/>
  <c r="J16" i="11" s="1"/>
  <c r="K16" i="11" s="1"/>
  <c r="L16" i="11" s="1"/>
  <c r="M16" i="11" s="1"/>
  <c r="N16" i="11" s="1"/>
  <c r="O16" i="11" s="1"/>
  <c r="P16" i="11" s="1"/>
  <c r="Q16" i="11" s="1"/>
  <c r="R16" i="11" s="1"/>
  <c r="S16" i="11" s="1"/>
  <c r="T16" i="11" s="1"/>
  <c r="U15" i="11"/>
  <c r="V17" i="47" l="1"/>
  <c r="V18" i="47" s="1"/>
  <c r="V19" i="47" s="1"/>
  <c r="V20" i="47" s="1"/>
  <c r="V21" i="47" s="1"/>
  <c r="V22" i="47" s="1"/>
  <c r="V23" i="47" s="1"/>
  <c r="V24" i="47" s="1"/>
  <c r="V25" i="47" s="1"/>
  <c r="V26" i="47" s="1"/>
  <c r="I31" i="47"/>
  <c r="X22" i="47" s="1"/>
  <c r="U16" i="47"/>
  <c r="U16" i="11"/>
  <c r="V15" i="11"/>
  <c r="X21" i="47" l="1"/>
  <c r="X26" i="47"/>
  <c r="X23" i="47"/>
  <c r="X25" i="47"/>
  <c r="X17" i="47"/>
  <c r="X20" i="47"/>
  <c r="X18" i="47"/>
  <c r="X19" i="47"/>
  <c r="X24" i="47"/>
  <c r="V17" i="11"/>
  <c r="V18" i="11" s="1"/>
  <c r="I165" i="11"/>
  <c r="X17" i="11" l="1"/>
  <c r="V19" i="11"/>
  <c r="X18" i="11"/>
  <c r="V20" i="11" l="1"/>
  <c r="X19" i="11"/>
  <c r="G39" i="53"/>
  <c r="G40" i="53" s="1"/>
  <c r="G38" i="53"/>
  <c r="O24" i="53"/>
  <c r="M24" i="53"/>
  <c r="O23" i="53"/>
  <c r="M23" i="53"/>
  <c r="O22" i="53"/>
  <c r="M22" i="53"/>
  <c r="O21" i="53"/>
  <c r="M21" i="53"/>
  <c r="O20" i="53"/>
  <c r="M20" i="53"/>
  <c r="O19" i="53"/>
  <c r="M19" i="53"/>
  <c r="C18" i="53"/>
  <c r="K17" i="53"/>
  <c r="J17" i="53"/>
  <c r="I17" i="53"/>
  <c r="H17" i="53"/>
  <c r="G17" i="53"/>
  <c r="F17" i="53"/>
  <c r="L17" i="53" l="1"/>
  <c r="L19" i="53" s="1"/>
  <c r="N26" i="53"/>
  <c r="N30" i="53"/>
  <c r="N28" i="53"/>
  <c r="N29" i="53"/>
  <c r="N32" i="53"/>
  <c r="N27" i="53"/>
  <c r="N25" i="53"/>
  <c r="N31" i="53"/>
  <c r="V21" i="11"/>
  <c r="X20" i="11"/>
  <c r="N20" i="53"/>
  <c r="N23" i="53"/>
  <c r="N22" i="53"/>
  <c r="N19" i="53"/>
  <c r="N21" i="53"/>
  <c r="N24" i="53"/>
  <c r="L20" i="53"/>
  <c r="L21" i="53" s="1"/>
  <c r="L22" i="53" s="1"/>
  <c r="L23" i="53" s="1"/>
  <c r="L24" i="53" s="1"/>
  <c r="L25" i="53" s="1"/>
  <c r="L26" i="53" s="1"/>
  <c r="L27" i="53" s="1"/>
  <c r="L28" i="53" s="1"/>
  <c r="L29" i="53" l="1"/>
  <c r="L30" i="53" s="1"/>
  <c r="L31" i="53" s="1"/>
  <c r="L32" i="53" s="1"/>
  <c r="V22" i="11"/>
  <c r="X21" i="11"/>
  <c r="V23" i="11" l="1"/>
  <c r="X22" i="11"/>
  <c r="V24" i="11" l="1"/>
  <c r="X23" i="11"/>
  <c r="V25" i="11" l="1"/>
  <c r="X24" i="11"/>
  <c r="V26" i="11" l="1"/>
  <c r="X25" i="11"/>
  <c r="V27" i="11" l="1"/>
  <c r="X26" i="11"/>
  <c r="V28" i="11" l="1"/>
  <c r="X27" i="11"/>
  <c r="V29" i="11" l="1"/>
  <c r="X28" i="11"/>
  <c r="V30" i="11" l="1"/>
  <c r="X29" i="11"/>
  <c r="I16" i="33"/>
  <c r="I67" i="33" s="1"/>
  <c r="D17" i="33"/>
  <c r="E17" i="33" s="1"/>
  <c r="F17" i="33" s="1"/>
  <c r="G17" i="33" s="1"/>
  <c r="H17" i="33" s="1"/>
  <c r="J18" i="33"/>
  <c r="L18" i="33"/>
  <c r="J19" i="33"/>
  <c r="L19" i="33"/>
  <c r="J20" i="33"/>
  <c r="L20" i="33"/>
  <c r="J21" i="33"/>
  <c r="L21" i="33"/>
  <c r="J22" i="33"/>
  <c r="L22" i="33"/>
  <c r="J23" i="33"/>
  <c r="L23" i="33"/>
  <c r="J24" i="33"/>
  <c r="L24" i="33"/>
  <c r="J25" i="33"/>
  <c r="L25" i="33"/>
  <c r="J26" i="33"/>
  <c r="L26" i="33"/>
  <c r="J27" i="33"/>
  <c r="L27" i="33"/>
  <c r="J28" i="33"/>
  <c r="L28" i="33"/>
  <c r="J29" i="33"/>
  <c r="L29" i="33"/>
  <c r="J30" i="33"/>
  <c r="L30" i="33"/>
  <c r="J31" i="33"/>
  <c r="L31" i="33"/>
  <c r="J32" i="33"/>
  <c r="L32" i="33"/>
  <c r="J33" i="33"/>
  <c r="L33" i="33"/>
  <c r="J34" i="33"/>
  <c r="L34" i="33"/>
  <c r="J35" i="33"/>
  <c r="L35" i="33"/>
  <c r="J36" i="33"/>
  <c r="L36" i="33"/>
  <c r="J37" i="33"/>
  <c r="L37" i="33"/>
  <c r="J38" i="33"/>
  <c r="L38" i="33"/>
  <c r="J39" i="33"/>
  <c r="L39" i="33"/>
  <c r="J40" i="33"/>
  <c r="L40" i="33"/>
  <c r="J41" i="33"/>
  <c r="L41" i="33"/>
  <c r="J42" i="33"/>
  <c r="L42" i="33"/>
  <c r="J43" i="33"/>
  <c r="L43" i="33"/>
  <c r="J44" i="33"/>
  <c r="L44" i="33"/>
  <c r="J45" i="33"/>
  <c r="L45" i="33"/>
  <c r="J46" i="33"/>
  <c r="L46" i="33"/>
  <c r="J47" i="33"/>
  <c r="L47" i="33"/>
  <c r="J48" i="33"/>
  <c r="L48" i="33"/>
  <c r="J49" i="33"/>
  <c r="L49" i="33"/>
  <c r="J50" i="33"/>
  <c r="L50" i="33"/>
  <c r="J51" i="33"/>
  <c r="L51" i="33"/>
  <c r="I66" i="33"/>
  <c r="I69" i="33"/>
  <c r="I16" i="32"/>
  <c r="I18" i="32" s="1"/>
  <c r="D17" i="32"/>
  <c r="E17" i="32" s="1"/>
  <c r="F17" i="32" s="1"/>
  <c r="G17" i="32" s="1"/>
  <c r="H17" i="32" s="1"/>
  <c r="J18" i="32"/>
  <c r="K18" i="32" s="1"/>
  <c r="L18" i="32"/>
  <c r="J19" i="32"/>
  <c r="K19" i="32" s="1"/>
  <c r="L19" i="32"/>
  <c r="J20" i="32"/>
  <c r="K20" i="32" s="1"/>
  <c r="L20" i="32"/>
  <c r="J21" i="32"/>
  <c r="K21" i="32" s="1"/>
  <c r="L21" i="32"/>
  <c r="J22" i="32"/>
  <c r="K22" i="32" s="1"/>
  <c r="L22" i="32"/>
  <c r="J23" i="32"/>
  <c r="K23" i="32" s="1"/>
  <c r="L23" i="32"/>
  <c r="J24" i="32"/>
  <c r="K24" i="32" s="1"/>
  <c r="L24" i="32"/>
  <c r="J25" i="32"/>
  <c r="K25" i="32" s="1"/>
  <c r="L25" i="32"/>
  <c r="J26" i="32"/>
  <c r="K26" i="32" s="1"/>
  <c r="L26" i="32"/>
  <c r="J27" i="32"/>
  <c r="K27" i="32" s="1"/>
  <c r="L27" i="32"/>
  <c r="J28" i="32"/>
  <c r="K28" i="32" s="1"/>
  <c r="L28" i="32"/>
  <c r="J29" i="32"/>
  <c r="K29" i="32" s="1"/>
  <c r="L29" i="32"/>
  <c r="J30" i="32"/>
  <c r="K30" i="32" s="1"/>
  <c r="L30" i="32"/>
  <c r="J31" i="32"/>
  <c r="K31" i="32" s="1"/>
  <c r="L31" i="32"/>
  <c r="J32" i="32"/>
  <c r="K32" i="32" s="1"/>
  <c r="L32" i="32"/>
  <c r="J33" i="32"/>
  <c r="K33" i="32" s="1"/>
  <c r="L33" i="32"/>
  <c r="J34" i="32"/>
  <c r="K34" i="32" s="1"/>
  <c r="L34" i="32"/>
  <c r="J35" i="32"/>
  <c r="K35" i="32" s="1"/>
  <c r="L35" i="32"/>
  <c r="J36" i="32"/>
  <c r="K36" i="32" s="1"/>
  <c r="L36" i="32"/>
  <c r="J37" i="32"/>
  <c r="K37" i="32" s="1"/>
  <c r="L37" i="32"/>
  <c r="J38" i="32"/>
  <c r="K38" i="32" s="1"/>
  <c r="L38" i="32"/>
  <c r="J39" i="32"/>
  <c r="K39" i="32" s="1"/>
  <c r="L39" i="32"/>
  <c r="J40" i="32"/>
  <c r="K40" i="32" s="1"/>
  <c r="L40" i="32"/>
  <c r="J41" i="32"/>
  <c r="K41" i="32" s="1"/>
  <c r="L41" i="32"/>
  <c r="J42" i="32"/>
  <c r="K42" i="32" s="1"/>
  <c r="L42" i="32"/>
  <c r="J43" i="32"/>
  <c r="K43" i="32" s="1"/>
  <c r="L43" i="32"/>
  <c r="J44" i="32"/>
  <c r="K44" i="32" s="1"/>
  <c r="L44" i="32"/>
  <c r="J45" i="32"/>
  <c r="K45" i="32" s="1"/>
  <c r="L45" i="32"/>
  <c r="J46" i="32"/>
  <c r="K46" i="32" s="1"/>
  <c r="L46" i="32"/>
  <c r="J47" i="32"/>
  <c r="K47" i="32" s="1"/>
  <c r="L47" i="32"/>
  <c r="J48" i="32"/>
  <c r="K48" i="32" s="1"/>
  <c r="L48" i="32"/>
  <c r="J49" i="32"/>
  <c r="K49" i="32" s="1"/>
  <c r="L49" i="32"/>
  <c r="J50" i="32"/>
  <c r="K50" i="32" s="1"/>
  <c r="L50" i="32"/>
  <c r="J51" i="32"/>
  <c r="K51" i="32" s="1"/>
  <c r="L51" i="32"/>
  <c r="J52" i="32"/>
  <c r="K52" i="32" s="1"/>
  <c r="L52" i="32"/>
  <c r="J53" i="32"/>
  <c r="K53" i="32" s="1"/>
  <c r="L53" i="32"/>
  <c r="J54" i="32"/>
  <c r="K54" i="32" s="1"/>
  <c r="L54" i="32"/>
  <c r="J55" i="32"/>
  <c r="K55" i="32" s="1"/>
  <c r="L55" i="32"/>
  <c r="J56" i="32"/>
  <c r="K56" i="32" s="1"/>
  <c r="L56" i="32"/>
  <c r="J57" i="32"/>
  <c r="K57" i="32" s="1"/>
  <c r="L57" i="32"/>
  <c r="J58" i="32"/>
  <c r="K58" i="32" s="1"/>
  <c r="L58" i="32"/>
  <c r="J59" i="32"/>
  <c r="K59" i="32" s="1"/>
  <c r="L59" i="32"/>
  <c r="J60" i="32"/>
  <c r="K60" i="32" s="1"/>
  <c r="L60" i="32"/>
  <c r="J61" i="32"/>
  <c r="K61" i="32" s="1"/>
  <c r="L61" i="32"/>
  <c r="J62" i="32"/>
  <c r="K62" i="32" s="1"/>
  <c r="L62" i="32"/>
  <c r="J63" i="32"/>
  <c r="K63" i="32" s="1"/>
  <c r="L63" i="32"/>
  <c r="J64" i="32"/>
  <c r="K64" i="32" s="1"/>
  <c r="L64" i="32"/>
  <c r="J65" i="32"/>
  <c r="K65" i="32" s="1"/>
  <c r="L65" i="32"/>
  <c r="J66" i="32"/>
  <c r="K66" i="32" s="1"/>
  <c r="L66" i="32"/>
  <c r="J67" i="32"/>
  <c r="K67" i="32" s="1"/>
  <c r="L67" i="32"/>
  <c r="J68" i="32"/>
  <c r="K68" i="32" s="1"/>
  <c r="L68" i="32"/>
  <c r="J69" i="32"/>
  <c r="K69" i="32" s="1"/>
  <c r="L69" i="32"/>
  <c r="J70" i="32"/>
  <c r="K70" i="32" s="1"/>
  <c r="L70" i="32"/>
  <c r="J71" i="32"/>
  <c r="K71" i="32" s="1"/>
  <c r="L71" i="32"/>
  <c r="J72" i="32"/>
  <c r="K72" i="32" s="1"/>
  <c r="L72" i="32"/>
  <c r="J73" i="32"/>
  <c r="K73" i="32" s="1"/>
  <c r="L73" i="32"/>
  <c r="J74" i="32"/>
  <c r="K74" i="32" s="1"/>
  <c r="L74" i="32"/>
  <c r="J75" i="32"/>
  <c r="K75" i="32" s="1"/>
  <c r="L75" i="32"/>
  <c r="J76" i="32"/>
  <c r="K76" i="32" s="1"/>
  <c r="L76" i="32"/>
  <c r="J77" i="32"/>
  <c r="K77" i="32" s="1"/>
  <c r="L77" i="32"/>
  <c r="J78" i="32"/>
  <c r="K78" i="32" s="1"/>
  <c r="L78" i="32"/>
  <c r="J79" i="32"/>
  <c r="K79" i="32" s="1"/>
  <c r="L79" i="32"/>
  <c r="J80" i="32"/>
  <c r="K80" i="32" s="1"/>
  <c r="L80" i="32"/>
  <c r="J81" i="32"/>
  <c r="K81" i="32" s="1"/>
  <c r="L81" i="32"/>
  <c r="J82" i="32"/>
  <c r="K82" i="32" s="1"/>
  <c r="L82" i="32"/>
  <c r="J83" i="32"/>
  <c r="K83" i="32" s="1"/>
  <c r="L83" i="32"/>
  <c r="J84" i="32"/>
  <c r="K84" i="32" s="1"/>
  <c r="L84" i="32"/>
  <c r="J85" i="32"/>
  <c r="K85" i="32" s="1"/>
  <c r="L85" i="32"/>
  <c r="J86" i="32"/>
  <c r="K86" i="32" s="1"/>
  <c r="L86" i="32"/>
  <c r="J87" i="32"/>
  <c r="K87" i="32" s="1"/>
  <c r="L87" i="32"/>
  <c r="J88" i="32"/>
  <c r="K88" i="32" s="1"/>
  <c r="L88" i="32"/>
  <c r="J89" i="32"/>
  <c r="K89" i="32" s="1"/>
  <c r="L89" i="32"/>
  <c r="J90" i="32"/>
  <c r="K90" i="32" s="1"/>
  <c r="L90" i="32"/>
  <c r="J91" i="32"/>
  <c r="K91" i="32" s="1"/>
  <c r="L91" i="32"/>
  <c r="J92" i="32"/>
  <c r="K92" i="32" s="1"/>
  <c r="L92" i="32"/>
  <c r="J93" i="32"/>
  <c r="K93" i="32" s="1"/>
  <c r="L93" i="32"/>
  <c r="J94" i="32"/>
  <c r="K94" i="32" s="1"/>
  <c r="L94" i="32"/>
  <c r="J95" i="32"/>
  <c r="K95" i="32" s="1"/>
  <c r="L95" i="32"/>
  <c r="J96" i="32"/>
  <c r="K96" i="32" s="1"/>
  <c r="L96" i="32"/>
  <c r="J97" i="32"/>
  <c r="K97" i="32" s="1"/>
  <c r="L97" i="32"/>
  <c r="J98" i="32"/>
  <c r="K98" i="32" s="1"/>
  <c r="L98" i="32"/>
  <c r="J99" i="32"/>
  <c r="K99" i="32" s="1"/>
  <c r="L99" i="32"/>
  <c r="J100" i="32"/>
  <c r="K100" i="32" s="1"/>
  <c r="L100" i="32"/>
  <c r="J101" i="32"/>
  <c r="K101" i="32" s="1"/>
  <c r="L101" i="32"/>
  <c r="J102" i="32"/>
  <c r="K102" i="32" s="1"/>
  <c r="L102" i="32"/>
  <c r="J103" i="32"/>
  <c r="K103" i="32" s="1"/>
  <c r="L103" i="32"/>
  <c r="J104" i="32"/>
  <c r="K104" i="32" s="1"/>
  <c r="L104" i="32"/>
  <c r="J105" i="32"/>
  <c r="K105" i="32" s="1"/>
  <c r="L105" i="32"/>
  <c r="J106" i="32"/>
  <c r="K106" i="32" s="1"/>
  <c r="L106" i="32"/>
  <c r="I121" i="32"/>
  <c r="I123" i="32"/>
  <c r="I124" i="32" s="1"/>
  <c r="K62" i="33" l="1"/>
  <c r="K57" i="33"/>
  <c r="K58" i="33"/>
  <c r="K53" i="33"/>
  <c r="K56" i="33"/>
  <c r="K55" i="33"/>
  <c r="K54" i="33"/>
  <c r="K18" i="33"/>
  <c r="I19" i="33"/>
  <c r="I20" i="33" s="1"/>
  <c r="I21" i="33" s="1"/>
  <c r="I22" i="33" s="1"/>
  <c r="I23" i="33" s="1"/>
  <c r="I24" i="33" s="1"/>
  <c r="I25" i="33" s="1"/>
  <c r="I26" i="33" s="1"/>
  <c r="I27" i="33" s="1"/>
  <c r="I28" i="33" s="1"/>
  <c r="I29" i="33" s="1"/>
  <c r="I30" i="33" s="1"/>
  <c r="I31" i="33" s="1"/>
  <c r="I32" i="33" s="1"/>
  <c r="I33" i="33" s="1"/>
  <c r="I34" i="33" s="1"/>
  <c r="I35" i="33" s="1"/>
  <c r="I36" i="33" s="1"/>
  <c r="I37" i="33" s="1"/>
  <c r="I38" i="33" s="1"/>
  <c r="I39" i="33" s="1"/>
  <c r="I40" i="33" s="1"/>
  <c r="I41" i="33" s="1"/>
  <c r="I42" i="33" s="1"/>
  <c r="I43" i="33" s="1"/>
  <c r="I44" i="33" s="1"/>
  <c r="I45" i="33" s="1"/>
  <c r="I46" i="33" s="1"/>
  <c r="I47" i="33" s="1"/>
  <c r="I48" i="33" s="1"/>
  <c r="I49" i="33" s="1"/>
  <c r="I50" i="33" s="1"/>
  <c r="I51" i="33" s="1"/>
  <c r="I52" i="33" s="1"/>
  <c r="I53" i="33" s="1"/>
  <c r="I54" i="33" s="1"/>
  <c r="I55" i="33" s="1"/>
  <c r="I56" i="33" s="1"/>
  <c r="I57" i="33" s="1"/>
  <c r="I58" i="33" s="1"/>
  <c r="I59" i="33" s="1"/>
  <c r="I60" i="33" s="1"/>
  <c r="I61" i="33" s="1"/>
  <c r="I62" i="33" s="1"/>
  <c r="I18" i="33"/>
  <c r="V31" i="11"/>
  <c r="X30" i="11"/>
  <c r="I19" i="32"/>
  <c r="I20" i="32" s="1"/>
  <c r="I21" i="32" s="1"/>
  <c r="I22" i="32" s="1"/>
  <c r="I23" i="32" s="1"/>
  <c r="I24" i="32" s="1"/>
  <c r="I25" i="32" s="1"/>
  <c r="I26" i="32" s="1"/>
  <c r="I27" i="32" s="1"/>
  <c r="I28" i="32" s="1"/>
  <c r="I29" i="32" s="1"/>
  <c r="I30" i="32" s="1"/>
  <c r="I31" i="32" s="1"/>
  <c r="I32" i="32" s="1"/>
  <c r="I33" i="32" s="1"/>
  <c r="I34" i="32" s="1"/>
  <c r="I35" i="32" s="1"/>
  <c r="I36" i="32" s="1"/>
  <c r="I37" i="32" s="1"/>
  <c r="I38" i="32" s="1"/>
  <c r="I39" i="32" s="1"/>
  <c r="I40" i="32" s="1"/>
  <c r="I41" i="32" s="1"/>
  <c r="I42" i="32" s="1"/>
  <c r="I43" i="32" s="1"/>
  <c r="I44" i="32" s="1"/>
  <c r="I45" i="32" s="1"/>
  <c r="I46" i="32" s="1"/>
  <c r="I47" i="32" s="1"/>
  <c r="I48" i="32" s="1"/>
  <c r="I49" i="32" s="1"/>
  <c r="I50" i="32" s="1"/>
  <c r="I51" i="32" s="1"/>
  <c r="I52" i="32" s="1"/>
  <c r="I53" i="32" s="1"/>
  <c r="I54" i="32" s="1"/>
  <c r="I55" i="32" s="1"/>
  <c r="I56" i="32" s="1"/>
  <c r="I57" i="32" s="1"/>
  <c r="I58" i="32" s="1"/>
  <c r="I59" i="32" s="1"/>
  <c r="I60" i="32" s="1"/>
  <c r="I61" i="32" s="1"/>
  <c r="I62" i="32" s="1"/>
  <c r="I63" i="32" s="1"/>
  <c r="I64" i="32" s="1"/>
  <c r="I65" i="32" s="1"/>
  <c r="I66" i="32" s="1"/>
  <c r="I67" i="32" s="1"/>
  <c r="I68" i="32" s="1"/>
  <c r="I69" i="32" s="1"/>
  <c r="I70" i="32" s="1"/>
  <c r="I71" i="32" s="1"/>
  <c r="I72" i="32" s="1"/>
  <c r="I73" i="32" s="1"/>
  <c r="I74" i="32" s="1"/>
  <c r="I75" i="32" s="1"/>
  <c r="I76" i="32" s="1"/>
  <c r="I77" i="32" s="1"/>
  <c r="I78" i="32" s="1"/>
  <c r="I79" i="32" s="1"/>
  <c r="I80" i="32" s="1"/>
  <c r="I81" i="32" s="1"/>
  <c r="I82" i="32" s="1"/>
  <c r="I83" i="32" s="1"/>
  <c r="I84" i="32" s="1"/>
  <c r="I85" i="32" s="1"/>
  <c r="I86" i="32" s="1"/>
  <c r="I87" i="32" s="1"/>
  <c r="I88" i="32" s="1"/>
  <c r="I89" i="32" s="1"/>
  <c r="I90" i="32" s="1"/>
  <c r="I91" i="32" s="1"/>
  <c r="I92" i="32" s="1"/>
  <c r="I93" i="32" s="1"/>
  <c r="I94" i="32" s="1"/>
  <c r="I95" i="32" s="1"/>
  <c r="I96" i="32" s="1"/>
  <c r="I97" i="32" s="1"/>
  <c r="I98" i="32" s="1"/>
  <c r="I99" i="32" s="1"/>
  <c r="I100" i="32" s="1"/>
  <c r="I101" i="32" s="1"/>
  <c r="I102" i="32" s="1"/>
  <c r="I103" i="32" s="1"/>
  <c r="I104" i="32" s="1"/>
  <c r="I105" i="32" s="1"/>
  <c r="I106" i="32" s="1"/>
  <c r="I107" i="32" l="1"/>
  <c r="I108" i="32" s="1"/>
  <c r="I109" i="32" s="1"/>
  <c r="I110" i="32" s="1"/>
  <c r="I111" i="32" s="1"/>
  <c r="I112" i="32" s="1"/>
  <c r="I113" i="32" s="1"/>
  <c r="I114" i="32" s="1"/>
  <c r="I115" i="32" s="1"/>
  <c r="I116" i="32" s="1"/>
  <c r="I117" i="32" s="1"/>
  <c r="K52" i="33"/>
  <c r="K19" i="33"/>
  <c r="K21" i="33"/>
  <c r="K23" i="33"/>
  <c r="K25" i="33"/>
  <c r="K27" i="33"/>
  <c r="K29" i="33"/>
  <c r="K31" i="33"/>
  <c r="K33" i="33"/>
  <c r="K35" i="33"/>
  <c r="K37" i="33"/>
  <c r="K39" i="33"/>
  <c r="K41" i="33"/>
  <c r="K43" i="33"/>
  <c r="K45" i="33"/>
  <c r="K47" i="33"/>
  <c r="K49" i="33"/>
  <c r="K51" i="33"/>
  <c r="K20" i="33"/>
  <c r="K22" i="33"/>
  <c r="K24" i="33"/>
  <c r="K26" i="33"/>
  <c r="K28" i="33"/>
  <c r="K30" i="33"/>
  <c r="K32" i="33"/>
  <c r="K34" i="33"/>
  <c r="K36" i="33"/>
  <c r="K38" i="33"/>
  <c r="K40" i="33"/>
  <c r="K42" i="33"/>
  <c r="K44" i="33"/>
  <c r="K46" i="33"/>
  <c r="K48" i="33"/>
  <c r="K50" i="33"/>
  <c r="V32" i="11"/>
  <c r="X31" i="11"/>
  <c r="V33" i="11" l="1"/>
  <c r="X32" i="11"/>
  <c r="V34" i="11" l="1"/>
  <c r="X33" i="11"/>
  <c r="V35" i="11" l="1"/>
  <c r="V36" i="11" s="1"/>
  <c r="X34" i="11"/>
  <c r="V37" i="11" l="1"/>
  <c r="X36" i="11"/>
  <c r="X35" i="11"/>
  <c r="I66" i="19"/>
  <c r="I63" i="19"/>
  <c r="V38" i="11" l="1"/>
  <c r="X37" i="11"/>
  <c r="G38" i="16"/>
  <c r="G37" i="16"/>
  <c r="M33" i="16"/>
  <c r="O32" i="16"/>
  <c r="M32" i="16"/>
  <c r="O31" i="16"/>
  <c r="M31" i="16"/>
  <c r="O30" i="16"/>
  <c r="M30" i="16"/>
  <c r="O29" i="16"/>
  <c r="M29" i="16"/>
  <c r="O28" i="16"/>
  <c r="M28" i="16"/>
  <c r="O27" i="16"/>
  <c r="M27" i="16"/>
  <c r="O26" i="16"/>
  <c r="M26" i="16"/>
  <c r="O25" i="16"/>
  <c r="M25" i="16"/>
  <c r="O24" i="16"/>
  <c r="M24" i="16"/>
  <c r="O23" i="16"/>
  <c r="M23" i="16"/>
  <c r="O22" i="16"/>
  <c r="M22" i="16"/>
  <c r="O21" i="16"/>
  <c r="M21" i="16"/>
  <c r="O20" i="16"/>
  <c r="M20" i="16"/>
  <c r="O19" i="16"/>
  <c r="M19" i="16"/>
  <c r="C18" i="16"/>
  <c r="K17" i="16"/>
  <c r="J17" i="16"/>
  <c r="I17" i="16"/>
  <c r="H17" i="16"/>
  <c r="G17" i="16"/>
  <c r="F17" i="16"/>
  <c r="E17" i="16"/>
  <c r="G47" i="15"/>
  <c r="G48" i="15" s="1"/>
  <c r="G46" i="15"/>
  <c r="G44" i="15"/>
  <c r="M34" i="15"/>
  <c r="N34" i="15" s="1"/>
  <c r="M33" i="15"/>
  <c r="N33" i="15" s="1"/>
  <c r="M32" i="15"/>
  <c r="N32" i="15" s="1"/>
  <c r="M31" i="15"/>
  <c r="N31" i="15" s="1"/>
  <c r="M30" i="15"/>
  <c r="N30" i="15" s="1"/>
  <c r="O29" i="15"/>
  <c r="M29" i="15"/>
  <c r="N29" i="15" s="1"/>
  <c r="O28" i="15"/>
  <c r="M28" i="15"/>
  <c r="N28" i="15" s="1"/>
  <c r="O27" i="15"/>
  <c r="M27" i="15"/>
  <c r="N27" i="15" s="1"/>
  <c r="O26" i="15"/>
  <c r="M26" i="15"/>
  <c r="N26" i="15" s="1"/>
  <c r="O25" i="15"/>
  <c r="M25" i="15"/>
  <c r="N25" i="15" s="1"/>
  <c r="O24" i="15"/>
  <c r="M24" i="15"/>
  <c r="N24" i="15" s="1"/>
  <c r="O23" i="15"/>
  <c r="M23" i="15"/>
  <c r="N23" i="15" s="1"/>
  <c r="O22" i="15"/>
  <c r="M22" i="15"/>
  <c r="N22" i="15" s="1"/>
  <c r="O21" i="15"/>
  <c r="M21" i="15"/>
  <c r="N21" i="15" s="1"/>
  <c r="O20" i="15"/>
  <c r="M20" i="15"/>
  <c r="N20" i="15" s="1"/>
  <c r="O19" i="15"/>
  <c r="M19" i="15"/>
  <c r="N19" i="15" s="1"/>
  <c r="C18" i="15"/>
  <c r="K17" i="15"/>
  <c r="J17" i="15"/>
  <c r="I17" i="15"/>
  <c r="H17" i="15"/>
  <c r="G17" i="15"/>
  <c r="F17" i="15"/>
  <c r="E17" i="15"/>
  <c r="V39" i="11" l="1"/>
  <c r="X38" i="11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L17" i="16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17" i="15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V40" i="11" l="1"/>
  <c r="X39" i="11"/>
  <c r="S28" i="10"/>
  <c r="U28" i="10"/>
  <c r="S29" i="10"/>
  <c r="U29" i="10"/>
  <c r="S30" i="10"/>
  <c r="U30" i="10"/>
  <c r="S31" i="10"/>
  <c r="U31" i="10"/>
  <c r="S32" i="10"/>
  <c r="U32" i="10"/>
  <c r="S33" i="10"/>
  <c r="U33" i="10"/>
  <c r="S34" i="10"/>
  <c r="U34" i="10"/>
  <c r="S35" i="10"/>
  <c r="U35" i="10"/>
  <c r="S36" i="10"/>
  <c r="U36" i="10"/>
  <c r="S37" i="10"/>
  <c r="U37" i="10"/>
  <c r="S38" i="10"/>
  <c r="U38" i="10"/>
  <c r="S39" i="10"/>
  <c r="U39" i="10"/>
  <c r="S40" i="10"/>
  <c r="U40" i="10"/>
  <c r="S41" i="10"/>
  <c r="U41" i="10"/>
  <c r="S42" i="10"/>
  <c r="U42" i="10"/>
  <c r="S43" i="10"/>
  <c r="U43" i="10"/>
  <c r="S44" i="10"/>
  <c r="U44" i="10"/>
  <c r="S45" i="10"/>
  <c r="U45" i="10"/>
  <c r="S46" i="10"/>
  <c r="U46" i="10"/>
  <c r="S47" i="10"/>
  <c r="U47" i="10"/>
  <c r="S48" i="10"/>
  <c r="U48" i="10"/>
  <c r="S49" i="10"/>
  <c r="U49" i="10"/>
  <c r="S50" i="10"/>
  <c r="U50" i="10"/>
  <c r="S51" i="10"/>
  <c r="U51" i="10"/>
  <c r="S52" i="10"/>
  <c r="U52" i="10"/>
  <c r="S53" i="10"/>
  <c r="U53" i="10"/>
  <c r="S54" i="10"/>
  <c r="U54" i="10"/>
  <c r="S34" i="8"/>
  <c r="T34" i="8" s="1"/>
  <c r="U34" i="8"/>
  <c r="S35" i="8"/>
  <c r="T35" i="8" s="1"/>
  <c r="U35" i="8"/>
  <c r="S36" i="8"/>
  <c r="T36" i="8" s="1"/>
  <c r="U36" i="8"/>
  <c r="S37" i="8"/>
  <c r="T37" i="8" s="1"/>
  <c r="U37" i="8"/>
  <c r="S38" i="8"/>
  <c r="T38" i="8" s="1"/>
  <c r="U38" i="8"/>
  <c r="S39" i="8"/>
  <c r="T39" i="8" s="1"/>
  <c r="U39" i="8"/>
  <c r="S40" i="8"/>
  <c r="T40" i="8" s="1"/>
  <c r="U40" i="8"/>
  <c r="S41" i="8"/>
  <c r="T41" i="8" s="1"/>
  <c r="U41" i="8"/>
  <c r="S42" i="8"/>
  <c r="T42" i="8" s="1"/>
  <c r="U42" i="8"/>
  <c r="S43" i="8"/>
  <c r="T43" i="8" s="1"/>
  <c r="U43" i="8"/>
  <c r="S44" i="8"/>
  <c r="T44" i="8" s="1"/>
  <c r="U44" i="8"/>
  <c r="S45" i="8"/>
  <c r="T45" i="8" s="1"/>
  <c r="U45" i="8"/>
  <c r="S46" i="8"/>
  <c r="T46" i="8" s="1"/>
  <c r="U46" i="8"/>
  <c r="S47" i="8"/>
  <c r="T47" i="8" s="1"/>
  <c r="U47" i="8"/>
  <c r="S48" i="8"/>
  <c r="T48" i="8" s="1"/>
  <c r="U48" i="8"/>
  <c r="S49" i="8"/>
  <c r="T49" i="8" s="1"/>
  <c r="U49" i="8"/>
  <c r="S50" i="8"/>
  <c r="T50" i="8" s="1"/>
  <c r="U50" i="8"/>
  <c r="S51" i="8"/>
  <c r="T51" i="8" s="1"/>
  <c r="U51" i="8"/>
  <c r="S52" i="8"/>
  <c r="T52" i="8" s="1"/>
  <c r="U52" i="8"/>
  <c r="S53" i="8"/>
  <c r="T53" i="8" s="1"/>
  <c r="U53" i="8"/>
  <c r="S54" i="8"/>
  <c r="T54" i="8" s="1"/>
  <c r="U54" i="8"/>
  <c r="S55" i="8"/>
  <c r="T55" i="8" s="1"/>
  <c r="U55" i="8"/>
  <c r="S56" i="8"/>
  <c r="T56" i="8" s="1"/>
  <c r="U56" i="8"/>
  <c r="S57" i="8"/>
  <c r="T57" i="8" s="1"/>
  <c r="U57" i="8"/>
  <c r="S58" i="8"/>
  <c r="T58" i="8" s="1"/>
  <c r="U58" i="8"/>
  <c r="S59" i="8"/>
  <c r="T59" i="8" s="1"/>
  <c r="U59" i="8"/>
  <c r="S60" i="8"/>
  <c r="T60" i="8" s="1"/>
  <c r="U60" i="8"/>
  <c r="S61" i="8"/>
  <c r="T61" i="8" s="1"/>
  <c r="U61" i="8"/>
  <c r="S62" i="8"/>
  <c r="T62" i="8" s="1"/>
  <c r="U62" i="8"/>
  <c r="S63" i="8"/>
  <c r="T63" i="8" s="1"/>
  <c r="U63" i="8"/>
  <c r="S64" i="8"/>
  <c r="T64" i="8" s="1"/>
  <c r="U64" i="8"/>
  <c r="S65" i="8"/>
  <c r="T65" i="8" s="1"/>
  <c r="U65" i="8"/>
  <c r="S66" i="8"/>
  <c r="T66" i="8" s="1"/>
  <c r="U66" i="8"/>
  <c r="S67" i="8"/>
  <c r="T67" i="8" s="1"/>
  <c r="U67" i="8"/>
  <c r="S68" i="8"/>
  <c r="T68" i="8" s="1"/>
  <c r="U68" i="8"/>
  <c r="S69" i="8"/>
  <c r="T69" i="8" s="1"/>
  <c r="U69" i="8"/>
  <c r="S70" i="8"/>
  <c r="T70" i="8" s="1"/>
  <c r="U70" i="8"/>
  <c r="S71" i="8"/>
  <c r="T71" i="8" s="1"/>
  <c r="U71" i="8"/>
  <c r="S72" i="8"/>
  <c r="T72" i="8" s="1"/>
  <c r="U72" i="8"/>
  <c r="S73" i="8"/>
  <c r="T73" i="8" s="1"/>
  <c r="U73" i="8"/>
  <c r="S74" i="8"/>
  <c r="T74" i="8" s="1"/>
  <c r="U74" i="8"/>
  <c r="S75" i="8"/>
  <c r="T75" i="8" s="1"/>
  <c r="U75" i="8"/>
  <c r="S76" i="8"/>
  <c r="T76" i="8" s="1"/>
  <c r="U76" i="8"/>
  <c r="S77" i="8"/>
  <c r="T77" i="8" s="1"/>
  <c r="U77" i="8"/>
  <c r="S78" i="8"/>
  <c r="T78" i="8" s="1"/>
  <c r="U78" i="8"/>
  <c r="S79" i="8"/>
  <c r="T79" i="8" s="1"/>
  <c r="U79" i="8"/>
  <c r="S80" i="8"/>
  <c r="T80" i="8" s="1"/>
  <c r="U80" i="8"/>
  <c r="S81" i="8"/>
  <c r="T81" i="8" s="1"/>
  <c r="U81" i="8"/>
  <c r="S82" i="8"/>
  <c r="T82" i="8" s="1"/>
  <c r="U82" i="8"/>
  <c r="S83" i="8"/>
  <c r="T83" i="8" s="1"/>
  <c r="U83" i="8"/>
  <c r="S84" i="8"/>
  <c r="T84" i="8" s="1"/>
  <c r="U84" i="8"/>
  <c r="S85" i="8"/>
  <c r="T85" i="8" s="1"/>
  <c r="U85" i="8"/>
  <c r="S86" i="8"/>
  <c r="T86" i="8" s="1"/>
  <c r="U86" i="8"/>
  <c r="S87" i="8"/>
  <c r="T87" i="8" s="1"/>
  <c r="U87" i="8"/>
  <c r="S88" i="8"/>
  <c r="T88" i="8" s="1"/>
  <c r="U88" i="8"/>
  <c r="S89" i="8"/>
  <c r="T89" i="8" s="1"/>
  <c r="U89" i="8"/>
  <c r="S90" i="8"/>
  <c r="T90" i="8" s="1"/>
  <c r="U90" i="8"/>
  <c r="S91" i="8"/>
  <c r="T91" i="8" s="1"/>
  <c r="U91" i="8"/>
  <c r="S92" i="8"/>
  <c r="T92" i="8" s="1"/>
  <c r="U92" i="8"/>
  <c r="S93" i="8"/>
  <c r="T93" i="8" s="1"/>
  <c r="U93" i="8"/>
  <c r="S94" i="8"/>
  <c r="T94" i="8" s="1"/>
  <c r="U94" i="8"/>
  <c r="S95" i="8"/>
  <c r="T95" i="8" s="1"/>
  <c r="U95" i="8"/>
  <c r="S96" i="8"/>
  <c r="T96" i="8" s="1"/>
  <c r="U96" i="8"/>
  <c r="S97" i="8"/>
  <c r="T97" i="8" s="1"/>
  <c r="U97" i="8"/>
  <c r="S98" i="8"/>
  <c r="T98" i="8" s="1"/>
  <c r="U98" i="8"/>
  <c r="S99" i="8"/>
  <c r="T99" i="8" s="1"/>
  <c r="U99" i="8"/>
  <c r="S100" i="8"/>
  <c r="T100" i="8" s="1"/>
  <c r="U100" i="8"/>
  <c r="S101" i="8"/>
  <c r="T101" i="8" s="1"/>
  <c r="U101" i="8"/>
  <c r="S102" i="8"/>
  <c r="T102" i="8" s="1"/>
  <c r="U102" i="8"/>
  <c r="S103" i="8"/>
  <c r="T103" i="8" s="1"/>
  <c r="U103" i="8"/>
  <c r="S104" i="8"/>
  <c r="T104" i="8" s="1"/>
  <c r="U104" i="8"/>
  <c r="S105" i="8"/>
  <c r="T105" i="8" s="1"/>
  <c r="U105" i="8"/>
  <c r="S106" i="8"/>
  <c r="T106" i="8" s="1"/>
  <c r="U106" i="8"/>
  <c r="S107" i="8"/>
  <c r="T107" i="8" s="1"/>
  <c r="U107" i="8"/>
  <c r="S108" i="8"/>
  <c r="T108" i="8" s="1"/>
  <c r="U108" i="8"/>
  <c r="S109" i="8"/>
  <c r="T109" i="8" s="1"/>
  <c r="U109" i="8"/>
  <c r="S110" i="8"/>
  <c r="T110" i="8" s="1"/>
  <c r="U110" i="8"/>
  <c r="S111" i="8"/>
  <c r="T111" i="8" s="1"/>
  <c r="U111" i="8"/>
  <c r="S112" i="8"/>
  <c r="T112" i="8" s="1"/>
  <c r="U112" i="8"/>
  <c r="S113" i="8"/>
  <c r="T113" i="8" s="1"/>
  <c r="U113" i="8"/>
  <c r="S114" i="8"/>
  <c r="T114" i="8" s="1"/>
  <c r="U114" i="8"/>
  <c r="S115" i="8"/>
  <c r="T115" i="8" s="1"/>
  <c r="U115" i="8"/>
  <c r="S116" i="8"/>
  <c r="T116" i="8" s="1"/>
  <c r="U116" i="8"/>
  <c r="S117" i="8"/>
  <c r="T117" i="8" s="1"/>
  <c r="U117" i="8"/>
  <c r="S118" i="8"/>
  <c r="T118" i="8" s="1"/>
  <c r="U118" i="8"/>
  <c r="S119" i="8"/>
  <c r="T119" i="8" s="1"/>
  <c r="U119" i="8"/>
  <c r="S120" i="8"/>
  <c r="T120" i="8" s="1"/>
  <c r="U120" i="8"/>
  <c r="S121" i="8"/>
  <c r="T121" i="8" s="1"/>
  <c r="U121" i="8"/>
  <c r="S122" i="8"/>
  <c r="T122" i="8" s="1"/>
  <c r="U122" i="8"/>
  <c r="S123" i="8"/>
  <c r="T123" i="8" s="1"/>
  <c r="U123" i="8"/>
  <c r="S124" i="8"/>
  <c r="T124" i="8" s="1"/>
  <c r="U124" i="8"/>
  <c r="S125" i="8"/>
  <c r="T125" i="8" s="1"/>
  <c r="U125" i="8"/>
  <c r="S126" i="8"/>
  <c r="T126" i="8" s="1"/>
  <c r="U126" i="8"/>
  <c r="S127" i="8"/>
  <c r="T127" i="8" s="1"/>
  <c r="U127" i="8"/>
  <c r="S128" i="8"/>
  <c r="T128" i="8" s="1"/>
  <c r="U128" i="8"/>
  <c r="S129" i="8"/>
  <c r="T129" i="8" s="1"/>
  <c r="U129" i="8"/>
  <c r="S130" i="8"/>
  <c r="T130" i="8" s="1"/>
  <c r="U130" i="8"/>
  <c r="S131" i="8"/>
  <c r="T131" i="8" s="1"/>
  <c r="U131" i="8"/>
  <c r="S132" i="8"/>
  <c r="T132" i="8" s="1"/>
  <c r="U132" i="8"/>
  <c r="S133" i="8"/>
  <c r="T133" i="8" s="1"/>
  <c r="U133" i="8"/>
  <c r="S134" i="8"/>
  <c r="T134" i="8" s="1"/>
  <c r="U134" i="8"/>
  <c r="S135" i="8"/>
  <c r="T135" i="8" s="1"/>
  <c r="U135" i="8"/>
  <c r="S136" i="8"/>
  <c r="T136" i="8" s="1"/>
  <c r="U136" i="8"/>
  <c r="S137" i="8"/>
  <c r="T137" i="8" s="1"/>
  <c r="U137" i="8"/>
  <c r="S138" i="8"/>
  <c r="T138" i="8" s="1"/>
  <c r="U138" i="8"/>
  <c r="S139" i="8"/>
  <c r="T139" i="8" s="1"/>
  <c r="U139" i="8"/>
  <c r="S140" i="8"/>
  <c r="T140" i="8" s="1"/>
  <c r="U140" i="8"/>
  <c r="S141" i="8"/>
  <c r="T141" i="8" s="1"/>
  <c r="U141" i="8"/>
  <c r="S142" i="8"/>
  <c r="T142" i="8" s="1"/>
  <c r="U142" i="8"/>
  <c r="S143" i="8"/>
  <c r="T143" i="8" s="1"/>
  <c r="U143" i="8"/>
  <c r="S144" i="8"/>
  <c r="T144" i="8" s="1"/>
  <c r="U144" i="8"/>
  <c r="S145" i="8"/>
  <c r="T145" i="8" s="1"/>
  <c r="U145" i="8"/>
  <c r="T146" i="8"/>
  <c r="U146" i="8"/>
  <c r="T147" i="8"/>
  <c r="U147" i="8"/>
  <c r="T148" i="8"/>
  <c r="T149" i="8"/>
  <c r="T150" i="8"/>
  <c r="T151" i="8"/>
  <c r="V41" i="11" l="1"/>
  <c r="X40" i="11"/>
  <c r="I71" i="10"/>
  <c r="I72" i="10" s="1"/>
  <c r="I69" i="10"/>
  <c r="U27" i="10"/>
  <c r="S27" i="10"/>
  <c r="U26" i="10"/>
  <c r="S26" i="10"/>
  <c r="U25" i="10"/>
  <c r="S25" i="10"/>
  <c r="U24" i="10"/>
  <c r="S24" i="10"/>
  <c r="U23" i="10"/>
  <c r="S23" i="10"/>
  <c r="U22" i="10"/>
  <c r="S22" i="10"/>
  <c r="U21" i="10"/>
  <c r="S21" i="10"/>
  <c r="U20" i="10"/>
  <c r="S20" i="10"/>
  <c r="U19" i="10"/>
  <c r="S19" i="10"/>
  <c r="U18" i="10"/>
  <c r="S18" i="10"/>
  <c r="D17" i="10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7" i="10" s="1"/>
  <c r="C17" i="10"/>
  <c r="R16" i="10"/>
  <c r="S20" i="8"/>
  <c r="T20" i="8" s="1"/>
  <c r="S21" i="8"/>
  <c r="T21" i="8" s="1"/>
  <c r="S22" i="8"/>
  <c r="T22" i="8" s="1"/>
  <c r="S23" i="8"/>
  <c r="T23" i="8" s="1"/>
  <c r="S24" i="8"/>
  <c r="T24" i="8" s="1"/>
  <c r="S25" i="8"/>
  <c r="T25" i="8" s="1"/>
  <c r="S26" i="8"/>
  <c r="T26" i="8" s="1"/>
  <c r="S27" i="8"/>
  <c r="T27" i="8" s="1"/>
  <c r="S28" i="8"/>
  <c r="T28" i="8" s="1"/>
  <c r="S29" i="8"/>
  <c r="T29" i="8" s="1"/>
  <c r="S30" i="8"/>
  <c r="T30" i="8" s="1"/>
  <c r="S31" i="8"/>
  <c r="T31" i="8" s="1"/>
  <c r="S32" i="8"/>
  <c r="T32" i="8" s="1"/>
  <c r="S33" i="8"/>
  <c r="T33" i="8" s="1"/>
  <c r="S19" i="8"/>
  <c r="T19" i="8" s="1"/>
  <c r="S18" i="8"/>
  <c r="T18" i="8" s="1"/>
  <c r="U30" i="8"/>
  <c r="U31" i="8"/>
  <c r="U32" i="8"/>
  <c r="U33" i="8"/>
  <c r="U19" i="8"/>
  <c r="U20" i="8"/>
  <c r="U21" i="8"/>
  <c r="U22" i="8"/>
  <c r="U23" i="8"/>
  <c r="U24" i="8"/>
  <c r="U25" i="8"/>
  <c r="U26" i="8"/>
  <c r="U27" i="8"/>
  <c r="U28" i="8"/>
  <c r="U29" i="8"/>
  <c r="D17" i="8"/>
  <c r="E17" i="8" s="1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C17" i="8"/>
  <c r="R18" i="8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R46" i="8" s="1"/>
  <c r="R47" i="8" s="1"/>
  <c r="R48" i="8" s="1"/>
  <c r="R49" i="8" s="1"/>
  <c r="R50" i="8" s="1"/>
  <c r="R51" i="8" s="1"/>
  <c r="R52" i="8" s="1"/>
  <c r="R53" i="8" s="1"/>
  <c r="R54" i="8" s="1"/>
  <c r="R55" i="8" s="1"/>
  <c r="R56" i="8" s="1"/>
  <c r="R57" i="8" s="1"/>
  <c r="R58" i="8" s="1"/>
  <c r="R59" i="8" s="1"/>
  <c r="R60" i="8" s="1"/>
  <c r="R61" i="8" s="1"/>
  <c r="R62" i="8" s="1"/>
  <c r="R63" i="8" s="1"/>
  <c r="R64" i="8" s="1"/>
  <c r="R65" i="8" s="1"/>
  <c r="R66" i="8" s="1"/>
  <c r="R67" i="8" s="1"/>
  <c r="R68" i="8" s="1"/>
  <c r="R69" i="8" s="1"/>
  <c r="R70" i="8" s="1"/>
  <c r="R71" i="8" s="1"/>
  <c r="R72" i="8" s="1"/>
  <c r="R73" i="8" s="1"/>
  <c r="R74" i="8" s="1"/>
  <c r="R75" i="8" s="1"/>
  <c r="R76" i="8" s="1"/>
  <c r="R77" i="8" s="1"/>
  <c r="R78" i="8" s="1"/>
  <c r="R79" i="8" s="1"/>
  <c r="R80" i="8" s="1"/>
  <c r="R81" i="8" s="1"/>
  <c r="R82" i="8" s="1"/>
  <c r="R83" i="8" s="1"/>
  <c r="R84" i="8" s="1"/>
  <c r="R85" i="8" s="1"/>
  <c r="R86" i="8" s="1"/>
  <c r="R87" i="8" s="1"/>
  <c r="R88" i="8" s="1"/>
  <c r="R89" i="8" s="1"/>
  <c r="R90" i="8" s="1"/>
  <c r="R91" i="8" s="1"/>
  <c r="R92" i="8" s="1"/>
  <c r="R93" i="8" s="1"/>
  <c r="R94" i="8" s="1"/>
  <c r="R95" i="8" s="1"/>
  <c r="R96" i="8" s="1"/>
  <c r="R97" i="8" s="1"/>
  <c r="R98" i="8" s="1"/>
  <c r="R99" i="8" s="1"/>
  <c r="R100" i="8" s="1"/>
  <c r="R101" i="8" s="1"/>
  <c r="R102" i="8" s="1"/>
  <c r="R103" i="8" s="1"/>
  <c r="R104" i="8" s="1"/>
  <c r="R105" i="8" s="1"/>
  <c r="R106" i="8" s="1"/>
  <c r="R107" i="8" s="1"/>
  <c r="R108" i="8" s="1"/>
  <c r="R109" i="8" s="1"/>
  <c r="R110" i="8" s="1"/>
  <c r="R111" i="8" s="1"/>
  <c r="R112" i="8" s="1"/>
  <c r="R113" i="8" s="1"/>
  <c r="R114" i="8" s="1"/>
  <c r="R115" i="8" s="1"/>
  <c r="R116" i="8" s="1"/>
  <c r="R117" i="8" s="1"/>
  <c r="R118" i="8" s="1"/>
  <c r="R119" i="8" s="1"/>
  <c r="R120" i="8" s="1"/>
  <c r="R121" i="8" s="1"/>
  <c r="R122" i="8" s="1"/>
  <c r="R123" i="8" s="1"/>
  <c r="R124" i="8" s="1"/>
  <c r="R125" i="8" s="1"/>
  <c r="R126" i="8" s="1"/>
  <c r="R127" i="8" s="1"/>
  <c r="R128" i="8" s="1"/>
  <c r="R129" i="8" s="1"/>
  <c r="R130" i="8" s="1"/>
  <c r="R131" i="8" s="1"/>
  <c r="R132" i="8" s="1"/>
  <c r="R133" i="8" s="1"/>
  <c r="R134" i="8" s="1"/>
  <c r="R135" i="8" s="1"/>
  <c r="R136" i="8" s="1"/>
  <c r="R137" i="8" s="1"/>
  <c r="R138" i="8" s="1"/>
  <c r="R139" i="8" s="1"/>
  <c r="R140" i="8" s="1"/>
  <c r="R141" i="8" s="1"/>
  <c r="R142" i="8" s="1"/>
  <c r="R143" i="8" s="1"/>
  <c r="R144" i="8" s="1"/>
  <c r="R145" i="8" s="1"/>
  <c r="R146" i="8" s="1"/>
  <c r="R147" i="8" s="1"/>
  <c r="R148" i="8" s="1"/>
  <c r="R149" i="8" s="1"/>
  <c r="R150" i="8" s="1"/>
  <c r="R151" i="8" s="1"/>
  <c r="R152" i="8" s="1"/>
  <c r="R153" i="8" s="1"/>
  <c r="R18" i="10" l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R57" i="10" s="1"/>
  <c r="R58" i="10" s="1"/>
  <c r="R59" i="10" s="1"/>
  <c r="R60" i="10" s="1"/>
  <c r="R61" i="10" s="1"/>
  <c r="R62" i="10" s="1"/>
  <c r="R63" i="10" s="1"/>
  <c r="R64" i="10" s="1"/>
  <c r="R65" i="10" s="1"/>
  <c r="I70" i="10"/>
  <c r="V42" i="11"/>
  <c r="X41" i="11"/>
  <c r="T18" i="10" l="1"/>
  <c r="T60" i="10"/>
  <c r="T64" i="10"/>
  <c r="T58" i="10"/>
  <c r="T63" i="10"/>
  <c r="T62" i="10"/>
  <c r="T56" i="10"/>
  <c r="T57" i="10"/>
  <c r="T65" i="10"/>
  <c r="T55" i="10"/>
  <c r="T59" i="10"/>
  <c r="T61" i="10"/>
  <c r="T52" i="10"/>
  <c r="T44" i="10"/>
  <c r="T36" i="10"/>
  <c r="T28" i="10"/>
  <c r="T47" i="10"/>
  <c r="T39" i="10"/>
  <c r="T31" i="10"/>
  <c r="T38" i="10"/>
  <c r="T50" i="10"/>
  <c r="T42" i="10"/>
  <c r="T34" i="10"/>
  <c r="T53" i="10"/>
  <c r="T45" i="10"/>
  <c r="T37" i="10"/>
  <c r="T29" i="10"/>
  <c r="T54" i="10"/>
  <c r="T46" i="10"/>
  <c r="T30" i="10"/>
  <c r="T49" i="10"/>
  <c r="T41" i="10"/>
  <c r="T33" i="10"/>
  <c r="T48" i="10"/>
  <c r="T40" i="10"/>
  <c r="T32" i="10"/>
  <c r="T51" i="10"/>
  <c r="T43" i="10"/>
  <c r="T35" i="10"/>
  <c r="T26" i="10"/>
  <c r="T22" i="10"/>
  <c r="T25" i="10"/>
  <c r="T24" i="10"/>
  <c r="T27" i="10"/>
  <c r="T23" i="10"/>
  <c r="T19" i="10"/>
  <c r="T20" i="10"/>
  <c r="T21" i="10"/>
  <c r="V43" i="11"/>
  <c r="X42" i="11"/>
  <c r="V44" i="11" l="1"/>
  <c r="X43" i="11"/>
  <c r="V45" i="11" l="1"/>
  <c r="X44" i="11"/>
  <c r="V46" i="11" l="1"/>
  <c r="X45" i="11"/>
  <c r="V47" i="11" l="1"/>
  <c r="X46" i="11"/>
  <c r="V48" i="11" l="1"/>
  <c r="X47" i="11"/>
  <c r="V49" i="11" l="1"/>
  <c r="X48" i="11"/>
  <c r="V50" i="11" l="1"/>
  <c r="X49" i="11"/>
  <c r="V51" i="11" l="1"/>
  <c r="X50" i="11"/>
  <c r="V52" i="11" l="1"/>
  <c r="X51" i="11"/>
  <c r="V53" i="11" l="1"/>
  <c r="X52" i="11"/>
  <c r="V54" i="11" l="1"/>
  <c r="X53" i="11"/>
  <c r="V55" i="11" l="1"/>
  <c r="X54" i="11"/>
  <c r="V56" i="11" l="1"/>
  <c r="X55" i="11"/>
  <c r="V57" i="11" l="1"/>
  <c r="X56" i="11"/>
  <c r="V58" i="11" l="1"/>
  <c r="X57" i="11"/>
  <c r="V59" i="11" l="1"/>
  <c r="X58" i="11"/>
  <c r="V60" i="11" l="1"/>
  <c r="X59" i="11"/>
  <c r="V61" i="11" l="1"/>
  <c r="X60" i="11"/>
  <c r="V62" i="11" l="1"/>
  <c r="X61" i="11"/>
  <c r="V63" i="11" l="1"/>
  <c r="X62" i="11"/>
  <c r="V64" i="11" l="1"/>
  <c r="X63" i="11"/>
  <c r="V65" i="11" l="1"/>
  <c r="X64" i="11"/>
  <c r="V66" i="11" l="1"/>
  <c r="X65" i="11"/>
  <c r="V67" i="11" l="1"/>
  <c r="X66" i="11"/>
  <c r="V68" i="11" l="1"/>
  <c r="X67" i="11"/>
  <c r="V69" i="11" l="1"/>
  <c r="X68" i="11"/>
  <c r="V70" i="11" l="1"/>
  <c r="X69" i="11"/>
  <c r="V71" i="11" l="1"/>
  <c r="X70" i="11"/>
  <c r="V72" i="11" l="1"/>
  <c r="X71" i="11"/>
  <c r="V73" i="11" l="1"/>
  <c r="X72" i="11"/>
  <c r="V74" i="11" l="1"/>
  <c r="X73" i="11"/>
  <c r="V75" i="11" l="1"/>
  <c r="X74" i="11"/>
  <c r="V76" i="11" l="1"/>
  <c r="X75" i="11"/>
  <c r="V77" i="11" l="1"/>
  <c r="X76" i="11"/>
  <c r="V78" i="11" l="1"/>
  <c r="X77" i="11"/>
  <c r="V79" i="11" l="1"/>
  <c r="X78" i="11"/>
  <c r="V80" i="11" l="1"/>
  <c r="X79" i="11"/>
  <c r="V81" i="11" l="1"/>
  <c r="X80" i="11"/>
  <c r="V82" i="11" l="1"/>
  <c r="X81" i="11"/>
  <c r="V83" i="11" l="1"/>
  <c r="X82" i="11"/>
  <c r="V84" i="11" l="1"/>
  <c r="X83" i="11"/>
  <c r="V85" i="11" l="1"/>
  <c r="X84" i="11"/>
  <c r="V86" i="11" l="1"/>
  <c r="X85" i="11"/>
  <c r="V87" i="11" l="1"/>
  <c r="X86" i="11"/>
  <c r="V88" i="11" l="1"/>
  <c r="X87" i="11"/>
  <c r="V89" i="11" l="1"/>
  <c r="X88" i="11"/>
  <c r="V90" i="11" l="1"/>
  <c r="X89" i="11"/>
  <c r="V91" i="11" l="1"/>
  <c r="X90" i="11"/>
  <c r="V92" i="11" l="1"/>
  <c r="X91" i="11"/>
  <c r="V93" i="11" l="1"/>
  <c r="X92" i="11"/>
  <c r="V94" i="11" l="1"/>
  <c r="X93" i="11"/>
  <c r="V95" i="11" l="1"/>
  <c r="X94" i="11"/>
  <c r="V96" i="11" l="1"/>
  <c r="X95" i="11"/>
  <c r="V97" i="11" l="1"/>
  <c r="X96" i="11"/>
  <c r="V98" i="11" l="1"/>
  <c r="X97" i="11"/>
  <c r="V99" i="11" l="1"/>
  <c r="X98" i="11"/>
  <c r="V100" i="11" l="1"/>
  <c r="X99" i="11"/>
  <c r="V101" i="11" l="1"/>
  <c r="X100" i="11"/>
  <c r="V102" i="11" l="1"/>
  <c r="X101" i="11"/>
  <c r="V103" i="11" l="1"/>
  <c r="X102" i="11"/>
  <c r="V104" i="11" l="1"/>
  <c r="X103" i="11"/>
  <c r="V105" i="11" l="1"/>
  <c r="X104" i="11"/>
  <c r="V106" i="11" l="1"/>
  <c r="X105" i="11"/>
  <c r="V107" i="11" l="1"/>
  <c r="X106" i="11"/>
  <c r="V108" i="11" l="1"/>
  <c r="X107" i="11"/>
  <c r="V109" i="11" l="1"/>
  <c r="X108" i="11"/>
  <c r="V110" i="11" l="1"/>
  <c r="X109" i="11"/>
  <c r="V111" i="11" l="1"/>
  <c r="X110" i="11"/>
  <c r="V112" i="11" l="1"/>
  <c r="X111" i="11"/>
  <c r="V113" i="11" l="1"/>
  <c r="X112" i="11"/>
  <c r="V114" i="11" l="1"/>
  <c r="X113" i="11"/>
  <c r="V115" i="11" l="1"/>
  <c r="X114" i="11"/>
  <c r="V116" i="11" l="1"/>
  <c r="X115" i="11"/>
  <c r="V117" i="11" l="1"/>
  <c r="X116" i="11"/>
  <c r="V118" i="11" l="1"/>
  <c r="X117" i="11"/>
  <c r="V119" i="11" l="1"/>
  <c r="X118" i="11"/>
  <c r="V120" i="11" l="1"/>
  <c r="X119" i="11"/>
  <c r="V121" i="11" l="1"/>
  <c r="X120" i="11"/>
  <c r="X121" i="11" l="1"/>
  <c r="V122" i="11"/>
  <c r="X122" i="11" l="1"/>
  <c r="V123" i="11"/>
  <c r="X123" i="11" l="1"/>
  <c r="V124" i="11"/>
  <c r="X124" i="11" l="1"/>
  <c r="V125" i="11"/>
  <c r="X125" i="11" l="1"/>
  <c r="V126" i="11"/>
  <c r="X126" i="11" l="1"/>
  <c r="V127" i="11"/>
  <c r="X127" i="11" l="1"/>
  <c r="V128" i="11"/>
  <c r="X128" i="11" l="1"/>
  <c r="V129" i="11"/>
  <c r="X129" i="11" l="1"/>
  <c r="V130" i="11"/>
  <c r="X130" i="11" l="1"/>
  <c r="V131" i="11"/>
  <c r="X131" i="11" l="1"/>
  <c r="V132" i="11"/>
  <c r="X132" i="11" l="1"/>
  <c r="V133" i="11"/>
  <c r="X133" i="11" l="1"/>
  <c r="V134" i="11"/>
  <c r="X134" i="11" l="1"/>
  <c r="V135" i="11"/>
  <c r="X135" i="11" l="1"/>
  <c r="V136" i="11"/>
  <c r="X136" i="11" l="1"/>
  <c r="V137" i="11"/>
  <c r="X137" i="11" l="1"/>
  <c r="V138" i="11"/>
  <c r="X138" i="11" l="1"/>
  <c r="V139" i="11"/>
  <c r="V140" i="11" l="1"/>
  <c r="X139" i="11"/>
  <c r="V141" i="11" l="1"/>
  <c r="X140" i="11"/>
  <c r="V142" i="11" l="1"/>
  <c r="X141" i="11"/>
  <c r="V143" i="11" l="1"/>
  <c r="V144" i="11" s="1"/>
  <c r="X142" i="11"/>
  <c r="X144" i="11" l="1"/>
  <c r="V145" i="11"/>
  <c r="X143" i="11"/>
  <c r="X145" i="11" l="1"/>
  <c r="V146" i="11"/>
  <c r="X146" i="11" l="1"/>
  <c r="V147" i="11"/>
  <c r="X147" i="11" l="1"/>
  <c r="V148" i="11"/>
  <c r="X148" i="11" l="1"/>
  <c r="V149" i="11"/>
  <c r="X149" i="11" l="1"/>
  <c r="V150" i="11"/>
  <c r="X150" i="11" l="1"/>
  <c r="V151" i="11"/>
  <c r="X151" i="11" l="1"/>
  <c r="V152" i="11"/>
  <c r="X152" i="11" l="1"/>
  <c r="V153" i="11"/>
  <c r="V154" i="11" s="1"/>
  <c r="X154" i="11" l="1"/>
  <c r="V155" i="11"/>
  <c r="X153" i="11"/>
  <c r="V156" i="11" l="1"/>
  <c r="X155" i="11"/>
  <c r="X156" i="11" l="1"/>
  <c r="V157" i="11"/>
  <c r="V158" i="11" l="1"/>
  <c r="X157" i="11"/>
  <c r="X158" i="11" l="1"/>
  <c r="V159" i="11"/>
  <c r="V160" i="11" l="1"/>
  <c r="X160" i="11" s="1"/>
  <c r="X159" i="11"/>
</calcChain>
</file>

<file path=xl/sharedStrings.xml><?xml version="1.0" encoding="utf-8"?>
<sst xmlns="http://schemas.openxmlformats.org/spreadsheetml/2006/main" count="1069" uniqueCount="118">
  <si>
    <t xml:space="preserve">EMPRESA: </t>
  </si>
  <si>
    <t>GRUPO :</t>
  </si>
  <si>
    <t xml:space="preserve">Temporada: </t>
  </si>
  <si>
    <t xml:space="preserve">Días: </t>
  </si>
  <si>
    <t>Número de Línea:</t>
  </si>
  <si>
    <t>Denominación de Línea:</t>
  </si>
  <si>
    <t>Codificación Sistema Prepago:</t>
  </si>
  <si>
    <t xml:space="preserve">Descripción del recorrido: </t>
  </si>
  <si>
    <t>FRECUENCIA</t>
  </si>
  <si>
    <t>SALIDA</t>
  </si>
  <si>
    <t xml:space="preserve">ETAPAS </t>
  </si>
  <si>
    <t>LLEGADA</t>
  </si>
  <si>
    <t>LONGITUD TOTAL KM</t>
  </si>
  <si>
    <t>TIEMPO DE VUELTA (H:M)</t>
  </si>
  <si>
    <t>VELOCIDAD OPERACIÓN (KM/HR)</t>
  </si>
  <si>
    <t>OBSERVACIONES: INTERVALOS ENTRE UNIDADES</t>
  </si>
  <si>
    <t>KM</t>
  </si>
  <si>
    <t>KM ACUMULADOS</t>
  </si>
  <si>
    <t>Frecuencias Diurnas:</t>
  </si>
  <si>
    <t>Frecuencias Nocturnas:</t>
  </si>
  <si>
    <t>Frecuencias Totales:</t>
  </si>
  <si>
    <t xml:space="preserve">Longitud del recorrido (sin KM muerto): </t>
  </si>
  <si>
    <t>Kilómetros Muertos por unidad:</t>
  </si>
  <si>
    <t>Kilómetros Muertos por día</t>
  </si>
  <si>
    <t>Observaciones:</t>
  </si>
  <si>
    <t>Se puede colocar en "otro color" las calles que detallan los kilómetros muertos en "descripción del recorrido"</t>
  </si>
  <si>
    <t>Colocar siempre etapas donde:</t>
  </si>
  <si>
    <t xml:space="preserve">a- Permita trasbordo a MTM. (Maza y Parador MTM. Plaza Godoy Cruz) </t>
  </si>
  <si>
    <t>b- Permita trasbordo a Troncal Godoy Cruz - Centro - Las Heras. Puente Olive (esta detallado en la presente)</t>
  </si>
  <si>
    <t>b- Permita trasbordo a Troncal Guaymallén - Centro - UNCuyo. Puente Olive (esta detallado en Catamarca y Rioja)</t>
  </si>
  <si>
    <t>Colocar en las etapas lugares relevantes: Plaza Departamentales, Universidades, Hospitales, otros</t>
  </si>
  <si>
    <t>La velocidad comercial incluye el tiempo en que el vehículo permanece detenido en terminal o punto de control. NO va en planilla, pues no se detalla tiempo detenido</t>
  </si>
  <si>
    <r>
      <rPr>
        <b/>
        <u/>
        <sz val="11"/>
        <color theme="3"/>
        <rFont val="Calibri"/>
        <family val="2"/>
        <scheme val="minor"/>
      </rPr>
      <t>De Pliego</t>
    </r>
    <r>
      <rPr>
        <b/>
        <sz val="11"/>
        <color theme="3"/>
        <rFont val="Calibri"/>
        <family val="2"/>
        <scheme val="minor"/>
      </rPr>
      <t>: Velocidad de Operación: Cociente entre la Longitud Total de un servicio o recorrido y el Tiempo de Vuelta necesario para realizarla. Se expresa en km/h.</t>
    </r>
  </si>
  <si>
    <t>HABILES</t>
  </si>
  <si>
    <t>DR. MORENO Y RIO NEGRO</t>
  </si>
  <si>
    <t>9 DE JULIO Y GODOY CRUZ</t>
  </si>
  <si>
    <t>9 DE JULIO Y AV. COLON</t>
  </si>
  <si>
    <t>SARMIENTO Y CERVANTES</t>
  </si>
  <si>
    <t>AV. SAN MARTIN Y BARRAQUERO</t>
  </si>
  <si>
    <t>SAN JUAN Y VICENTE ZAPATA</t>
  </si>
  <si>
    <t>SAN JUAN Y CORDOBA</t>
  </si>
  <si>
    <t>D. MORENO Y RIO NEGRO</t>
  </si>
  <si>
    <t>CONTROL STM LAS HERAS</t>
  </si>
  <si>
    <t>S.T.M. SAUPE</t>
  </si>
  <si>
    <t>TRONCAL GODOY CRUZ - LAS HERAS</t>
  </si>
  <si>
    <t>AV. SAN MARTIN Y CIPOLLETTI  (CIRUELOS)</t>
  </si>
  <si>
    <t>A. SAN MARTIN Y ING. BALLOFFET (CIRUELOS)</t>
  </si>
  <si>
    <t>AV. SAN MARTIN SUR  Y PARANA (Z. MAURE)</t>
  </si>
  <si>
    <t>AV. SAN M.  SUR Y F. DE LA ROSA (Z. MAURE)</t>
  </si>
  <si>
    <t>DOMINGO</t>
  </si>
  <si>
    <t>SABADO</t>
  </si>
  <si>
    <t>CONTROL STM</t>
  </si>
  <si>
    <t>TIRASSO Y GC</t>
  </si>
  <si>
    <t>URQUIZA</t>
  </si>
  <si>
    <t>LIBERTAD</t>
  </si>
  <si>
    <t>SARMIENTO</t>
  </si>
  <si>
    <t>COSTANERA</t>
  </si>
  <si>
    <t>NECOCHEA Y ESP.</t>
  </si>
  <si>
    <t>LAS HERAS Y PERU</t>
  </si>
  <si>
    <t>BOULOGNE SUR MER</t>
  </si>
  <si>
    <t>INGR. PREDIO UNC</t>
  </si>
  <si>
    <t>9 JULIO Y GUTRREZ</t>
  </si>
  <si>
    <t>TIRASSO</t>
  </si>
  <si>
    <t>(con ingreso a UNC)</t>
  </si>
  <si>
    <t>(sin ingreso a UNC)</t>
  </si>
  <si>
    <t>INGRESO UNC</t>
  </si>
  <si>
    <t>SALIDA UNC</t>
  </si>
  <si>
    <t>PLAZA SAN MARTIN</t>
  </si>
  <si>
    <t>ETOM</t>
  </si>
  <si>
    <t>MONTEVIDEO / ESPAÑA</t>
  </si>
  <si>
    <t>J B JUSTO Y B SUR MER</t>
  </si>
  <si>
    <t>(CON INGRESO A UNC)</t>
  </si>
  <si>
    <t>(SIN INGRESO A UNC)</t>
  </si>
  <si>
    <t>S.T.M.  SAUPE</t>
  </si>
  <si>
    <t>PARQUE</t>
  </si>
  <si>
    <t>9 DE JULIO / G.C.</t>
  </si>
  <si>
    <t>COLON</t>
  </si>
  <si>
    <t>B. SUR MER / AV. EMILIO CIVIT (PORTONES)</t>
  </si>
  <si>
    <t>BOULOGNE S. M. / J. A. CALLE</t>
  </si>
  <si>
    <r>
      <rPr>
        <b/>
        <sz val="9"/>
        <rFont val="Arial"/>
        <family val="2"/>
      </rPr>
      <t xml:space="preserve">CONTROL </t>
    </r>
    <r>
      <rPr>
        <sz val="9"/>
        <rFont val="Arial"/>
        <family val="2"/>
      </rPr>
      <t xml:space="preserve"> / ESTACION STM (POR CALLE PERU FRENTE A EMPRESA)</t>
    </r>
  </si>
  <si>
    <r>
      <rPr>
        <b/>
        <sz val="9"/>
        <rFont val="Arial"/>
        <family val="2"/>
      </rPr>
      <t xml:space="preserve">SALIDA STM </t>
    </r>
    <r>
      <rPr>
        <sz val="9"/>
        <rFont val="Arial"/>
        <family val="2"/>
      </rPr>
      <t xml:space="preserve"> / ESTACION STM (POR CALLE PERU FRENTE A EMPRESA)</t>
    </r>
  </si>
  <si>
    <t>TRONCAL GUAYMALLEN - UNC</t>
  </si>
  <si>
    <t>SUBE (2746)</t>
  </si>
  <si>
    <t>SUBE (2748)</t>
  </si>
  <si>
    <t>SUBE (2750)</t>
  </si>
  <si>
    <t>SUBE (2759)</t>
  </si>
  <si>
    <t>SUBE (2764)</t>
  </si>
  <si>
    <t>SUBE (2774)</t>
  </si>
  <si>
    <t>TRONCAL GUAYMALLEN - CENTRO</t>
  </si>
  <si>
    <t>AV. SAN MARTIN y CAP. MOYANO</t>
  </si>
  <si>
    <t>(MTM)   MAIPÚ -GODOY CRUZ- MENDOZA- LAS HERAS</t>
  </si>
  <si>
    <t>SUBE (2671)</t>
  </si>
  <si>
    <t>Estación Gutierrez</t>
  </si>
  <si>
    <t>Estación Luzuriaga</t>
  </si>
  <si>
    <t>Parador Progreso</t>
  </si>
  <si>
    <t>Parador S. Martin</t>
  </si>
  <si>
    <t>Parador P. Molina</t>
  </si>
  <si>
    <t>Estación Mendoza</t>
  </si>
  <si>
    <t>Parador Moldes</t>
  </si>
  <si>
    <t>Parador Godoy</t>
  </si>
  <si>
    <t>Parador Roca</t>
  </si>
  <si>
    <t>Parador Avellaneda</t>
  </si>
  <si>
    <t xml:space="preserve">La velocidad comercial incluye el tiempo en que el vehículo permanece detenido en terminal o punto de control. </t>
  </si>
  <si>
    <t>NO va en planilla, pues no se detalla tiempo detenido</t>
  </si>
  <si>
    <r>
      <rPr>
        <b/>
        <u/>
        <sz val="11"/>
        <color theme="3"/>
        <rFont val="Calibri"/>
        <family val="2"/>
        <scheme val="minor"/>
      </rPr>
      <t>De Pliego</t>
    </r>
    <r>
      <rPr>
        <b/>
        <sz val="11"/>
        <color theme="3"/>
        <rFont val="Calibri"/>
        <family val="2"/>
        <scheme val="minor"/>
      </rPr>
      <t xml:space="preserve">: Velocidad de Operación: Cociente entre la Longitud Total de un servicio o recorrido </t>
    </r>
  </si>
  <si>
    <t>y el Tiempo de Vuelta necesario para realizarla. Se expresa en km/h.</t>
  </si>
  <si>
    <t>(MTM)   LAS HERAS  - MENDOZA- GODOY CRUZ-  MAIPU</t>
  </si>
  <si>
    <t>SUBE (2744)</t>
  </si>
  <si>
    <t>Estación GUTIERREZ - CONTROL MTM</t>
  </si>
  <si>
    <t>(MTM)   MAIPU- GODOY CRUZ- MENDOZA - LAS HERAS</t>
  </si>
  <si>
    <t>(MTM)   LAS HERAS- MENDOZA- GODOY CRUZ -  MAIPU</t>
  </si>
  <si>
    <t>DOMINGO Y FERIADO</t>
  </si>
  <si>
    <t>(MTM)   LAS HERAS - MENDOZA- GODOY CRUZ- MAIPU</t>
  </si>
  <si>
    <t>BARRIO SOBERANIA - ETOM - CENTRO</t>
  </si>
  <si>
    <t>BARRIO SOBERANIA - ETOM - UNC</t>
  </si>
  <si>
    <t>J D VIDELA Y B SUR MER</t>
  </si>
  <si>
    <t>INVIERNO 2022</t>
  </si>
  <si>
    <t>INVIERNO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</si>
</sst>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mm]"/>
    <numFmt numFmtId="165" formatCode="[mm]:ss"/>
    <numFmt numFmtId="166" formatCode="h:mm;@"/>
  </numFmts>
  <fonts count="2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7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textRotation="90"/>
    </xf>
    <xf numFmtId="0" fontId="11" fillId="0" borderId="7" xfId="0" applyFont="1" applyBorder="1" applyAlignment="1">
      <alignment vertical="center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2" borderId="0" xfId="1" applyNumberFormat="1" applyFont="1" applyFill="1" applyAlignment="1">
      <alignment horizontal="center" vertical="center"/>
    </xf>
    <xf numFmtId="0" fontId="14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/>
    <xf numFmtId="0" fontId="9" fillId="2" borderId="1" xfId="0" applyFont="1" applyFill="1" applyBorder="1" applyAlignment="1">
      <alignment horizontal="center" textRotation="90"/>
    </xf>
    <xf numFmtId="0" fontId="9" fillId="2" borderId="3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0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0" fontId="13" fillId="0" borderId="2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0" fontId="13" fillId="0" borderId="13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textRotation="90"/>
    </xf>
    <xf numFmtId="2" fontId="9" fillId="2" borderId="19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2" fontId="5" fillId="2" borderId="0" xfId="1" applyNumberForma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9" fillId="0" borderId="3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0" fontId="12" fillId="0" borderId="19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0" fontId="13" fillId="0" borderId="2" xfId="0" applyNumberFormat="1" applyFont="1" applyBorder="1" applyAlignment="1">
      <alignment horizontal="center" vertical="center"/>
    </xf>
    <xf numFmtId="20" fontId="0" fillId="0" borderId="0" xfId="0" applyNumberFormat="1"/>
    <xf numFmtId="20" fontId="12" fillId="0" borderId="2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20" fontId="16" fillId="3" borderId="2" xfId="0" applyNumberFormat="1" applyFont="1" applyFill="1" applyBorder="1" applyAlignment="1">
      <alignment horizontal="center"/>
    </xf>
    <xf numFmtId="20" fontId="12" fillId="0" borderId="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0" fontId="3" fillId="0" borderId="0" xfId="0" applyNumberFormat="1" applyFont="1"/>
    <xf numFmtId="2" fontId="9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36" xfId="0" applyNumberFormat="1" applyFont="1" applyFill="1" applyBorder="1" applyAlignment="1">
      <alignment horizontal="center" vertical="center"/>
    </xf>
    <xf numFmtId="20" fontId="20" fillId="3" borderId="2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20" fontId="2" fillId="2" borderId="2" xfId="0" applyNumberFormat="1" applyFon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" fontId="9" fillId="2" borderId="21" xfId="0" applyNumberFormat="1" applyFont="1" applyFill="1" applyBorder="1" applyAlignment="1">
      <alignment horizontal="center" vertical="center"/>
    </xf>
    <xf numFmtId="20" fontId="12" fillId="0" borderId="28" xfId="0" applyNumberFormat="1" applyFont="1" applyBorder="1" applyAlignment="1">
      <alignment horizontal="center" vertical="center"/>
    </xf>
    <xf numFmtId="20" fontId="14" fillId="2" borderId="2" xfId="0" applyNumberFormat="1" applyFont="1" applyFill="1" applyBorder="1" applyAlignment="1">
      <alignment horizontal="center"/>
    </xf>
    <xf numFmtId="20" fontId="21" fillId="0" borderId="2" xfId="0" applyNumberFormat="1" applyFont="1" applyBorder="1" applyAlignment="1">
      <alignment horizontal="center"/>
    </xf>
    <xf numFmtId="20" fontId="21" fillId="2" borderId="2" xfId="0" applyNumberFormat="1" applyFont="1" applyFill="1" applyBorder="1" applyAlignment="1">
      <alignment horizontal="center"/>
    </xf>
    <xf numFmtId="20" fontId="21" fillId="0" borderId="33" xfId="0" applyNumberFormat="1" applyFont="1" applyBorder="1" applyAlignment="1">
      <alignment horizontal="center"/>
    </xf>
    <xf numFmtId="20" fontId="2" fillId="2" borderId="10" xfId="0" applyNumberFormat="1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20" fontId="2" fillId="2" borderId="4" xfId="0" applyNumberFormat="1" applyFont="1" applyFill="1" applyBorder="1" applyAlignment="1">
      <alignment horizontal="center"/>
    </xf>
    <xf numFmtId="20" fontId="23" fillId="2" borderId="2" xfId="0" applyNumberFormat="1" applyFont="1" applyFill="1" applyBorder="1" applyAlignment="1">
      <alignment horizontal="center"/>
    </xf>
    <xf numFmtId="20" fontId="24" fillId="2" borderId="2" xfId="0" applyNumberFormat="1" applyFont="1" applyFill="1" applyBorder="1" applyAlignment="1">
      <alignment horizontal="center"/>
    </xf>
    <xf numFmtId="20" fontId="16" fillId="3" borderId="24" xfId="0" applyNumberFormat="1" applyFont="1" applyFill="1" applyBorder="1" applyAlignment="1">
      <alignment horizontal="center"/>
    </xf>
    <xf numFmtId="20" fontId="16" fillId="3" borderId="39" xfId="0" applyNumberFormat="1" applyFont="1" applyFill="1" applyBorder="1" applyAlignment="1">
      <alignment horizontal="center"/>
    </xf>
    <xf numFmtId="20" fontId="20" fillId="3" borderId="39" xfId="0" applyNumberFormat="1" applyFont="1" applyFill="1" applyBorder="1" applyAlignment="1">
      <alignment horizontal="center"/>
    </xf>
    <xf numFmtId="20" fontId="16" fillId="2" borderId="2" xfId="0" applyNumberFormat="1" applyFont="1" applyFill="1" applyBorder="1" applyAlignment="1">
      <alignment horizontal="center" vertical="center"/>
    </xf>
    <xf numFmtId="20" fontId="2" fillId="2" borderId="33" xfId="0" applyNumberFormat="1" applyFont="1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20" fontId="0" fillId="2" borderId="10" xfId="0" applyNumberFormat="1" applyFill="1" applyBorder="1" applyAlignment="1">
      <alignment horizontal="center"/>
    </xf>
    <xf numFmtId="20" fontId="0" fillId="2" borderId="24" xfId="0" applyNumberFormat="1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20" fontId="25" fillId="4" borderId="2" xfId="0" applyNumberFormat="1" applyFont="1" applyFill="1" applyBorder="1" applyAlignment="1">
      <alignment horizontal="center"/>
    </xf>
    <xf numFmtId="20" fontId="25" fillId="2" borderId="2" xfId="0" applyNumberFormat="1" applyFont="1" applyFill="1" applyBorder="1" applyAlignment="1">
      <alignment horizontal="center"/>
    </xf>
    <xf numFmtId="20" fontId="16" fillId="3" borderId="13" xfId="0" applyNumberFormat="1" applyFont="1" applyFill="1" applyBorder="1" applyAlignment="1">
      <alignment horizontal="center"/>
    </xf>
    <xf numFmtId="20" fontId="26" fillId="3" borderId="2" xfId="0" applyNumberFormat="1" applyFont="1" applyFill="1" applyBorder="1" applyAlignment="1">
      <alignment horizontal="center"/>
    </xf>
    <xf numFmtId="20" fontId="0" fillId="2" borderId="33" xfId="0" applyNumberFormat="1" applyFill="1" applyBorder="1" applyAlignment="1">
      <alignment horizontal="center"/>
    </xf>
    <xf numFmtId="20" fontId="1" fillId="0" borderId="2" xfId="0" applyNumberFormat="1" applyFont="1" applyBorder="1" applyAlignment="1">
      <alignment horizontal="center" vertical="center"/>
    </xf>
    <xf numFmtId="20" fontId="25" fillId="4" borderId="2" xfId="0" applyNumberFormat="1" applyFont="1" applyFill="1" applyBorder="1" applyAlignment="1">
      <alignment horizontal="center" vertical="center"/>
    </xf>
    <xf numFmtId="20" fontId="25" fillId="2" borderId="2" xfId="0" applyNumberFormat="1" applyFont="1" applyFill="1" applyBorder="1" applyAlignment="1">
      <alignment horizontal="center" vertical="center"/>
    </xf>
    <xf numFmtId="20" fontId="13" fillId="2" borderId="2" xfId="0" applyNumberFormat="1" applyFont="1" applyFill="1" applyBorder="1" applyAlignment="1">
      <alignment horizontal="center" vertical="center"/>
    </xf>
    <xf numFmtId="20" fontId="13" fillId="2" borderId="13" xfId="0" applyNumberFormat="1" applyFont="1" applyFill="1" applyBorder="1" applyAlignment="1">
      <alignment horizontal="center" vertical="center"/>
    </xf>
    <xf numFmtId="20" fontId="22" fillId="2" borderId="13" xfId="0" applyNumberFormat="1" applyFont="1" applyFill="1" applyBorder="1" applyAlignment="1">
      <alignment horizontal="center" vertical="center"/>
    </xf>
    <xf numFmtId="20" fontId="13" fillId="2" borderId="29" xfId="0" applyNumberFormat="1" applyFont="1" applyFill="1" applyBorder="1" applyAlignment="1">
      <alignment horizontal="center" vertical="center"/>
    </xf>
    <xf numFmtId="20" fontId="13" fillId="2" borderId="25" xfId="0" applyNumberFormat="1" applyFont="1" applyFill="1" applyBorder="1" applyAlignment="1">
      <alignment horizontal="center" vertical="center"/>
    </xf>
    <xf numFmtId="20" fontId="27" fillId="0" borderId="0" xfId="0" applyNumberFormat="1" applyFont="1" applyAlignment="1">
      <alignment horizontal="left"/>
    </xf>
    <xf numFmtId="20" fontId="0" fillId="5" borderId="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1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 wrapText="1"/>
    </xf>
    <xf numFmtId="2" fontId="9" fillId="0" borderId="20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textRotation="90"/>
    </xf>
    <xf numFmtId="0" fontId="9" fillId="0" borderId="18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9" fillId="2" borderId="18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center" textRotation="90" wrapText="1"/>
    </xf>
    <xf numFmtId="0" fontId="9" fillId="2" borderId="18" xfId="0" applyFont="1" applyFill="1" applyBorder="1" applyAlignment="1">
      <alignment horizontal="center" textRotation="90" wrapText="1"/>
    </xf>
    <xf numFmtId="0" fontId="9" fillId="2" borderId="23" xfId="0" applyFont="1" applyFill="1" applyBorder="1" applyAlignment="1">
      <alignment horizontal="center" textRotation="90" wrapText="1"/>
    </xf>
    <xf numFmtId="0" fontId="10" fillId="0" borderId="17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8" xfId="0" applyFont="1" applyFill="1" applyBorder="1" applyAlignment="1">
      <alignment horizontal="center" vertical="center" textRotation="90"/>
    </xf>
    <xf numFmtId="2" fontId="9" fillId="0" borderId="2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95</xdr:row>
      <xdr:rowOff>762000</xdr:rowOff>
    </xdr:from>
    <xdr:to>
      <xdr:col>17</xdr:col>
      <xdr:colOff>0</xdr:colOff>
      <xdr:row>95</xdr:row>
      <xdr:rowOff>1685925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8C5C061-221E-4537-B589-80B7092B67C2}"/>
            </a:ext>
          </a:extLst>
        </xdr:cNvPr>
        <xdr:cNvSpPr txBox="1"/>
      </xdr:nvSpPr>
      <xdr:spPr>
        <a:xfrm>
          <a:off x="2552700" y="4657725"/>
          <a:ext cx="80867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MTM HASTA LLEGAR A PARADOR GUTIERREZ . - (0,1km)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Al finalizar vuelta: desde PARADOR AVELLANEDA HASTA REALIZAR EL CAMBIO DE CABINA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="0" baseline="0">
              <a:solidFill>
                <a:sysClr val="windowText" lastClr="000000"/>
              </a:solidFill>
            </a:rPr>
            <a:t>- (0,2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219076</xdr:rowOff>
    </xdr:from>
    <xdr:to>
      <xdr:col>16</xdr:col>
      <xdr:colOff>0</xdr:colOff>
      <xdr:row>12</xdr:row>
      <xdr:rowOff>85726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651E8251-9173-4D0E-BA0D-6456EA1F1A13}"/>
            </a:ext>
          </a:extLst>
        </xdr:cNvPr>
        <xdr:cNvSpPr txBox="1"/>
      </xdr:nvSpPr>
      <xdr:spPr>
        <a:xfrm>
          <a:off x="438150" y="2352676"/>
          <a:ext cx="93154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CONTROL MTM  -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ESTACION GUTIERREZ - PARADOR MAZA - PARADOR ALTA ITALIA - PARADOR PIEDRABUENA - ESTACION LUZURIAGA - PARADOR 9 DE JULIO - PARADOR INDEPENDENCIA - PARADOR PROGRESO - PARADOR GODOY CRUZ (MITRE) - PARADOR SAN MARTIN - PARADOR PELLEGRINI - PARADOR 25 DE MAYO - PARADOR PEDRO MOLINA - PARADOR BELGRANO - ESTACION MENDOZA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PARADOR SUIPACHA - PARADOR MOLDES - PARADOR LUGONES - PARADOR RUBILAR - PARADOR GODOY (SAN MIGUEL) - PARADOR PATRICIAS - PARADOR ROCA - PARADOR BURGOS - PARADOR AVELLANEDA - 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CABECERA LAS HERAS.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12700</xdr:colOff>
      <xdr:row>101</xdr:row>
      <xdr:rowOff>104775</xdr:rowOff>
    </xdr:from>
    <xdr:to>
      <xdr:col>14</xdr:col>
      <xdr:colOff>440267</xdr:colOff>
      <xdr:row>104</xdr:row>
      <xdr:rowOff>76200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860141D3-1553-4DBF-B196-D3A6CA6AC038}"/>
            </a:ext>
          </a:extLst>
        </xdr:cNvPr>
        <xdr:cNvSpPr txBox="1"/>
      </xdr:nvSpPr>
      <xdr:spPr>
        <a:xfrm>
          <a:off x="1393825" y="22507575"/>
          <a:ext cx="7514167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MTM HASTA LLEGAR A PARADOR GUTIERREZ . - (0,1km)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Al finalizar vuelta: desde PARADOR AVELLANEDA HASTA REALIZAR EL CAMBIO DE CABINA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="0" baseline="0">
              <a:solidFill>
                <a:sysClr val="windowText" lastClr="000000"/>
              </a:solidFill>
            </a:rPr>
            <a:t>- (0,2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219075</xdr:rowOff>
    </xdr:from>
    <xdr:to>
      <xdr:col>16</xdr:col>
      <xdr:colOff>0</xdr:colOff>
      <xdr:row>12</xdr:row>
      <xdr:rowOff>219074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7B4639A-DD53-4F2A-AC29-37F910CE17E8}"/>
            </a:ext>
          </a:extLst>
        </xdr:cNvPr>
        <xdr:cNvSpPr txBox="1"/>
      </xdr:nvSpPr>
      <xdr:spPr>
        <a:xfrm>
          <a:off x="438150" y="2352675"/>
          <a:ext cx="9315450" cy="990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CONTROL MTM  -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ESTACION GUTIERREZ - PARADOR MAZA - PARADOR ALTA ITALIA - PARADOR PIEDRABUENA - ESTACION LUZURIAGA - PARADOR 9 DE JULIO - Parador Parque TIC -  PARADOR INDEPENDENCIA - PARADOR PROGRESO - PARADOR GODOY CRUZ (MITRE) - PARADOR SAN MARTIN - PARADOR PELLEGRINI - PARADOR 25 DE MAYO - PARADOR PEDRO MOLINA - PARADOR BELGRANO - ESTACION MENDOZA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PARADOR SUIPACHA - PARADOR MOLDES - PARADOR LUGONES - PARADOR RUBILAR - PARADOR GODOY (SAN MIGUEL) - PARADOR PATRICIAS - PARADOR ROCA - PARADOR BURGOS - PARADOR AVELLANEDA - 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CABECERA LAS HERAS.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12700</xdr:colOff>
      <xdr:row>101</xdr:row>
      <xdr:rowOff>104775</xdr:rowOff>
    </xdr:from>
    <xdr:to>
      <xdr:col>14</xdr:col>
      <xdr:colOff>440267</xdr:colOff>
      <xdr:row>104</xdr:row>
      <xdr:rowOff>76200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15408650-D10D-4E29-9042-2A4BB2257B11}"/>
            </a:ext>
          </a:extLst>
        </xdr:cNvPr>
        <xdr:cNvSpPr txBox="1"/>
      </xdr:nvSpPr>
      <xdr:spPr>
        <a:xfrm>
          <a:off x="1393825" y="22507575"/>
          <a:ext cx="7514167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MTM HASTA LLEGAR A PARADOR GUTIERREZ . - (0,1km)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Al finalizar vuelta: desde PARADOR AVELLANEDA HASTA REALIZAR EL CAMBIO DE CABINA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="0" baseline="0">
              <a:solidFill>
                <a:sysClr val="windowText" lastClr="000000"/>
              </a:solidFill>
            </a:rPr>
            <a:t>- (0,2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96</xdr:row>
      <xdr:rowOff>66675</xdr:rowOff>
    </xdr:from>
    <xdr:to>
      <xdr:col>21</xdr:col>
      <xdr:colOff>0</xdr:colOff>
      <xdr:row>101</xdr:row>
      <xdr:rowOff>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7AE6184C-11C5-4DF0-88D3-869690CDA372}"/>
            </a:ext>
          </a:extLst>
        </xdr:cNvPr>
        <xdr:cNvSpPr txBox="1"/>
      </xdr:nvSpPr>
      <xdr:spPr>
        <a:xfrm>
          <a:off x="2524125" y="23736300"/>
          <a:ext cx="781050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STM LAS HERAS - CHICLANA - DR. MORENO Y RIO NEGRO. - (0,391km)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El regreso al finalizar en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MORENO y RIO NEGRO - FORMOSA - SAN MIGUEL - CHICLANA - Control STM (LAS HERAS). </a:t>
          </a:r>
          <a:r>
            <a:rPr lang="es-ES" sz="1100" b="0" baseline="0">
              <a:solidFill>
                <a:sysClr val="windowText" lastClr="000000"/>
              </a:solidFill>
            </a:rPr>
            <a:t>- (0,386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247651</xdr:colOff>
      <xdr:row>8</xdr:row>
      <xdr:rowOff>9525</xdr:rowOff>
    </xdr:from>
    <xdr:to>
      <xdr:col>20</xdr:col>
      <xdr:colOff>552451</xdr:colOff>
      <xdr:row>12</xdr:row>
      <xdr:rowOff>38100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CBF864A-C64E-4D80-A910-3E9EEF66CDEE}"/>
            </a:ext>
          </a:extLst>
        </xdr:cNvPr>
        <xdr:cNvSpPr txBox="1"/>
      </xdr:nvSpPr>
      <xdr:spPr>
        <a:xfrm>
          <a:off x="533401" y="2143125"/>
          <a:ext cx="965835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Control STM (LAS HERAS) -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MORENO - RIO NEGRO - GODOY - AVELLANEDA - DR. MORENO - PASO DE LOS ANDES - SAN MIGUEL - ESPEJO - AV. SAN MARTIN - EUSEBIO BLANCO - 9 DE JULIO -  PELTIER - AV. SAN MARTIN - AV. SAN MARTIN SUR - TIBURCIO BENEGAS - SARMIENTO - ROTONDA PUENTE OLIVE - SARMIENTO - TIBURCIO BENEGAS - AV. SAN MARTIN SUR - AV. SAN MARTIN - MORON - SAN JUAN  - CORDOBA - AV. SAN MARTIN - GRAL. JULIO ARGENTINO ROCA - DR. MORENO -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FORMOSA - SAN MIGUEL - CHICLANA - Control STM (LAS HERAS).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89</xdr:row>
      <xdr:rowOff>0</xdr:rowOff>
    </xdr:from>
    <xdr:to>
      <xdr:col>20</xdr:col>
      <xdr:colOff>400050</xdr:colOff>
      <xdr:row>91</xdr:row>
      <xdr:rowOff>161925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2447925" y="19888200"/>
          <a:ext cx="61531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recorrido: 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  de calle godoy cruz  8043 </a:t>
          </a:r>
          <a:r>
            <a:rPr lang="es-ES" sz="1100" baseline="0"/>
            <a:t>-(0,1 km)</a:t>
          </a:r>
        </a:p>
        <a:p>
          <a:r>
            <a:rPr lang="es-ES" sz="1100" baseline="0"/>
            <a:t>El regreso al finalizar el servicio en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TOMAS GODOY CRUZ 8043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aseline="0"/>
            <a:t>- ( 0,1 km)</a:t>
          </a:r>
          <a:endParaRPr lang="es-ES" sz="1100"/>
        </a:p>
      </xdr:txBody>
    </xdr:sp>
    <xdr:clientData/>
  </xdr:twoCellAnchor>
  <xdr:twoCellAnchor>
    <xdr:from>
      <xdr:col>1</xdr:col>
      <xdr:colOff>123825</xdr:colOff>
      <xdr:row>8</xdr:row>
      <xdr:rowOff>47625</xdr:rowOff>
    </xdr:from>
    <xdr:to>
      <xdr:col>24</xdr:col>
      <xdr:colOff>495300</xdr:colOff>
      <xdr:row>11</xdr:row>
      <xdr:rowOff>123825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409575" y="1647825"/>
          <a:ext cx="100488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GALPON GLLEN (GC 8150) -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GODOY CRUZ - LOS NARCISOS - LOS LIRIOS - LAS VERBENAS - TOMAS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GODOY CRUZ - TIRASSO (ROTONDA) - TOMAS GODOY CRUZ - AV. MITRE - O BRIEN - BUENOS AIRES - NECOCHEA - AV. ESPAÑA -  AV. LAS HERAS - AV. JUAN B. JUSTO - CARLOS W. LENCINAS - INGRESO PREDIO UNC - PREDIO UNC - CARLOS W. LENCINAS - AV. JUAN B. JUSTO - AV. LAS HERAS - 9 DE JULIO - GUTIERREZ - LAVALLE - TOMAS GODOY CRUZ - (ROTONDA) TIRASSO - TOMAS GODOY CRUZ - LAS VERBENAS - LOS LIRIOS - LOS NARCISOS - GODOY CRUZ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GALPON GLLEN (GC 8150).</a:t>
          </a:r>
          <a:endParaRPr lang="es-AR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20</xdr:col>
      <xdr:colOff>400050</xdr:colOff>
      <xdr:row>81</xdr:row>
      <xdr:rowOff>161925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447925" y="22098000"/>
          <a:ext cx="61531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recorrido: 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  de calle godoy cruz  8043 </a:t>
          </a:r>
          <a:r>
            <a:rPr lang="es-ES" sz="1100" baseline="0"/>
            <a:t>-(0,1 km)</a:t>
          </a:r>
        </a:p>
        <a:p>
          <a:r>
            <a:rPr lang="es-ES" sz="1100" baseline="0"/>
            <a:t>El regreso al finalizar el servicio en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TOMAS GODOY CRUZ 8043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aseline="0"/>
            <a:t>- ( 0,1 km)</a:t>
          </a:r>
          <a:endParaRPr lang="es-ES" sz="1100"/>
        </a:p>
      </xdr:txBody>
    </xdr:sp>
    <xdr:clientData/>
  </xdr:twoCellAnchor>
  <xdr:twoCellAnchor>
    <xdr:from>
      <xdr:col>1</xdr:col>
      <xdr:colOff>76200</xdr:colOff>
      <xdr:row>8</xdr:row>
      <xdr:rowOff>66675</xdr:rowOff>
    </xdr:from>
    <xdr:to>
      <xdr:col>24</xdr:col>
      <xdr:colOff>581025</xdr:colOff>
      <xdr:row>11</xdr:row>
      <xdr:rowOff>171450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361950" y="1666875"/>
          <a:ext cx="101822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GALPON GLLEN (GC 8150) -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GODOY CRUZ - LOS NARCISOS - LOS LIRIOS - LAS VERBENAS - TOMAS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GODOY CRUZ - TIRASSO (ROTONDA) - TOMAS GODOY CRUZ - AV. MITRE - O BRIEN - BUENOS AIRES - NECOCHEA - AV. ESPAÑA -  AV. LAS HERAS - AV. JUAN B. JUSTO - CARLOS W. LENCINAS - ROTONDA INGRESO PREDIO UNC - CARLOS W. LENCINAS - AV. JUAN B. JUSTO - AV. LAS HERAS - 9 DE JULIO - GUTIERREZ - LAVALLE - TOMAS GODOY CRUZ - (ROTONDA) TIRASSO - TOMAS GODOY CRUZ - LAS VERBENAS - LOS LIRIOS - LOS NARCISOS - GODOY CRUZ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GALPON GLLEN (GC 8150).</a:t>
          </a:r>
          <a:endParaRPr lang="es-AR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48</xdr:row>
      <xdr:rowOff>66675</xdr:rowOff>
    </xdr:from>
    <xdr:to>
      <xdr:col>14</xdr:col>
      <xdr:colOff>619126</xdr:colOff>
      <xdr:row>53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781301" y="16944975"/>
          <a:ext cx="73152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Recorrido de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km muerto para iniciar  vuelta: desde SALIDA DE  CONTROL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INGRESO PREDIO UNC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 - (4,77 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finalizar vuelta: desde PREDIO UNC - CARLOS W. LENCINAS - AV. BOULOGNE SUR MER - JORGE NEWBERY - TIBURCIO BENEGAS - ROTONDA PELLEGRINI - Control STM. - (6,42 km)</a:t>
          </a:r>
          <a:endParaRPr lang="es-AR">
            <a:effectLst/>
          </a:endParaRPr>
        </a:p>
        <a:p>
          <a:pPr eaLnBrk="1" fontAlgn="auto" latinLnBrk="0" hangingPunct="1"/>
          <a:endParaRPr lang="es-AR">
            <a:effectLst/>
          </a:endParaRP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14</xdr:col>
      <xdr:colOff>657225</xdr:colOff>
      <xdr:row>13</xdr:row>
      <xdr:rowOff>47624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09550" y="2238375"/>
          <a:ext cx="9925050" cy="1181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 control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INGRESO PREDIO UNC - PREDIO UNC - INGENIEROS J. - DEMOCRACIA - CABILDO DE MENDOZA - PLANTAMURA - AV. BOULOGNE SUR MER - NICOLAS AVELLANEDA - GUTIERREZ - 9 DE JULIO - AV. PEDRO MOLINA - RONDEAU - AV. GOBERNADOR VIDELA - ROTONDA RECONQUISTA - AV. ALEM - MONTEVIDEO - ESPAÑA  - AV. LAS HERAS - AV. JUAN B. JUSTO - PASO DE LOS ANDES - JUAN DE DIOS VIDELA - AV. BOULOGNE SUR MER - PLANTAMURA - INGENIEROS J. - INGRESO PREDIO UNC - 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PREDIO UNC - CARLOS W. LENCINAS - AV. BOULOGNE SUR MER - JORGE NEWBERY - TIBURCIO BENEGAS - ROTONDA PELLEGRINI - Control STM.</a:t>
          </a:r>
          <a:endParaRPr lang="es-E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40</xdr:row>
      <xdr:rowOff>66675</xdr:rowOff>
    </xdr:from>
    <xdr:to>
      <xdr:col>14</xdr:col>
      <xdr:colOff>619126</xdr:colOff>
      <xdr:row>45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781301" y="16944975"/>
          <a:ext cx="73152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Recorrido de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km muerto para iniciar  vuelta: desde SALIDA DE  CONTROL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ROTNDA INGRESO PREDIO UNC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 - (4,77 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finalizar vuelta: desde ROTONDA PREDIO UNC - CARLOS W. LENCINAS - AV. BOULOGNE SUR MER - JORGE NEWBERY - TIBURCIO BENEGAS - ROTONDA PELLEGRINI - Control STM. - (6,42 km)</a:t>
          </a:r>
          <a:endParaRPr lang="es-AR">
            <a:effectLst/>
          </a:endParaRPr>
        </a:p>
        <a:p>
          <a:pPr eaLnBrk="1" fontAlgn="auto" latinLnBrk="0" hangingPunct="1"/>
          <a:endParaRPr lang="es-AR">
            <a:effectLst/>
          </a:endParaRP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14</xdr:col>
      <xdr:colOff>657225</xdr:colOff>
      <xdr:row>12</xdr:row>
      <xdr:rowOff>257175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09550" y="1695450"/>
          <a:ext cx="992505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 control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INGRESO PREDIO UNC  - INGENIEROS J. - DEMOCRACIA - CABILDO DE MENDOZA - PLANTAMURA - AV. BOULOGNE SUR MER - NICOLAS AVELLANEDA - GUTIERREZ - 9 DE JULIO - AV. PEDRO MOLINA - RONDEAU - AV. GOBERNADOR VIDELA - ROTONDA RECONQUISTA - AV. ALEM - MONTEVIDEO - ESPAÑA  - AV. LAS HERAS - AV. JUAN B. JUSTO - PASO DE LOS ANDES - JUAN DE DIOS VIDELA - AV. BOULOGNE SUR MER - PLANTAMURA - INGENIEROS J. - INGRESO PREDIO UNC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CARLOS W. LENCINAS - AV. BOULOGNE SUR MER - JORGE NEWBERY - TIBURCIO BENEGAS - ROTONDA PELLEGRINI - Control STM.</a:t>
          </a:r>
          <a:endParaRPr lang="es-E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</xdr:rowOff>
    </xdr:from>
    <xdr:to>
      <xdr:col>11</xdr:col>
      <xdr:colOff>285750</xdr:colOff>
      <xdr:row>10</xdr:row>
      <xdr:rowOff>114301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62000" y="1524001"/>
          <a:ext cx="79057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control STM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PERU - AV. GODOY CRUZ - 9 DE JULIO - COLON - ARISTIDES DE VILLANUEVA - BOULOGNE SUR MER - JORGE A. CALLE. PERU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Ingreso a control STM</a:t>
          </a:r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.-</a:t>
          </a:r>
        </a:p>
      </xdr:txBody>
    </xdr:sp>
    <xdr:clientData/>
  </xdr:twoCellAnchor>
  <xdr:twoCellAnchor>
    <xdr:from>
      <xdr:col>4</xdr:col>
      <xdr:colOff>361950</xdr:colOff>
      <xdr:row>69</xdr:row>
      <xdr:rowOff>66675</xdr:rowOff>
    </xdr:from>
    <xdr:to>
      <xdr:col>11</xdr:col>
      <xdr:colOff>323850</xdr:colOff>
      <xdr:row>73</xdr:row>
      <xdr:rowOff>85725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3409950" y="27879675"/>
          <a:ext cx="52959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  desde la playa en control STM hasta porton de salida de empresa.-(0,01 km)</a:t>
          </a:r>
        </a:p>
        <a:p>
          <a:r>
            <a:rPr lang="es-ES" sz="1100" baseline="0"/>
            <a:t>El regreso al finalizar el servicio  desde porton de ingreso de STM hasta playa en el interior de la empresa.- (0,01 km)</a:t>
          </a:r>
          <a:endParaRPr lang="es-E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36046</xdr:rowOff>
    </xdr:from>
    <xdr:to>
      <xdr:col>14</xdr:col>
      <xdr:colOff>418353</xdr:colOff>
      <xdr:row>60</xdr:row>
      <xdr:rowOff>14942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E1DBC20-7890-4120-82A8-0239806FFE5C}"/>
            </a:ext>
          </a:extLst>
        </xdr:cNvPr>
        <xdr:cNvSpPr txBox="1"/>
      </xdr:nvSpPr>
      <xdr:spPr>
        <a:xfrm>
          <a:off x="1447800" y="14780746"/>
          <a:ext cx="7504953" cy="5503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MTM HASTA LLEGAR A PARADOR GUTIERREZ . - (0,1km)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Al finalizar vuelta: desde PARADOR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AVELLANEDA </a:t>
          </a:r>
          <a:r>
            <a:rPr lang="es-ES" sz="1100" b="0" baseline="0">
              <a:solidFill>
                <a:sysClr val="windowText" lastClr="000000"/>
              </a:solidFill>
            </a:rPr>
            <a:t> HASTA REALIZAR EL CAMBIO DE CABINA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="0" baseline="0">
              <a:solidFill>
                <a:sysClr val="windowText" lastClr="000000"/>
              </a:solidFill>
            </a:rPr>
            <a:t>- (0,2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497417</xdr:colOff>
      <xdr:row>8</xdr:row>
      <xdr:rowOff>148166</xdr:rowOff>
    </xdr:from>
    <xdr:to>
      <xdr:col>15</xdr:col>
      <xdr:colOff>651934</xdr:colOff>
      <xdr:row>12</xdr:row>
      <xdr:rowOff>95250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F6D260BD-6FA9-4391-B330-15591FD3CB57}"/>
            </a:ext>
          </a:extLst>
        </xdr:cNvPr>
        <xdr:cNvSpPr txBox="1"/>
      </xdr:nvSpPr>
      <xdr:spPr>
        <a:xfrm>
          <a:off x="497417" y="2243666"/>
          <a:ext cx="9334236" cy="94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CONTROL MTM  -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ESTACION GUTIERREZ - PARADOR MAZA - PARADOR ALTA ITALIA - PARADOR PIEDRABUENA - ESTACION LUZURIAGA - PARADOR 9 DE JULIO - PARADOR Parque TIC -  PARADOR INDEPENDENCIA - PARADOR PROGRESO - PARADOR GODOY CRUZ (MITRE) - PARADOR SAN MARTIN - PARADOR PELLEGRINI - PARADOR 25 DE MAYO - PARADOR PEDRO MOLINA - PARADOR BELGRANO - ESTACION MENDOZA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PARADOR SUIPACHA - PARADOR MOLDES - PARADOR LUGONES - PARADOR RUBILAR - PARADOR GODOY (SAN MIGUEL) - PARADOR PATRICIAS - PARADOR ROCA - PARADOR BURGOS - PARADOR AVELLANEDA - 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CABECERA LAS HERAS.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4536</xdr:colOff>
      <xdr:row>57</xdr:row>
      <xdr:rowOff>907</xdr:rowOff>
    </xdr:from>
    <xdr:to>
      <xdr:col>12</xdr:col>
      <xdr:colOff>300264</xdr:colOff>
      <xdr:row>60</xdr:row>
      <xdr:rowOff>77108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420A74D3-6FC4-4011-80E3-608775174AEF}"/>
            </a:ext>
          </a:extLst>
        </xdr:cNvPr>
        <xdr:cNvSpPr txBox="1"/>
      </xdr:nvSpPr>
      <xdr:spPr>
        <a:xfrm>
          <a:off x="1233261" y="15050407"/>
          <a:ext cx="6677478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Recorrido de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km muerto para iniciar  vuelta: desde SALIDA DE CAMBIO DE CABINA HASTA ESTACION AVELLANEDA   . - (0,2 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finalizar vuelta: desde ESTACION Panquehua  HASTA CONTROL MTM. - (0,1 km)</a:t>
          </a:r>
          <a:endParaRPr lang="es-AR">
            <a:effectLst/>
          </a:endParaRPr>
        </a:p>
        <a:p>
          <a:pPr eaLnBrk="1" fontAlgn="auto" latinLnBrk="0" hangingPunct="1"/>
          <a:endParaRPr lang="es-AR">
            <a:effectLst/>
          </a:endParaRP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15</xdr:col>
      <xdr:colOff>647700</xdr:colOff>
      <xdr:row>12</xdr:row>
      <xdr:rowOff>238125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4FE9B3F1-5D4E-4C20-9222-FD640E1CA046}"/>
            </a:ext>
          </a:extLst>
        </xdr:cNvPr>
        <xdr:cNvSpPr txBox="1"/>
      </xdr:nvSpPr>
      <xdr:spPr>
        <a:xfrm>
          <a:off x="285750" y="2324100"/>
          <a:ext cx="95726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CABECERA LAS HERAS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PARADOR AVELLANEDA - PARADOR BURGOS - PARADOR ROCA - PARADOR PATRICIAS - PARADOR GODOY (J.M.GODOY) - PARADOR RUBILAR - PARADOR LUGONES - PARADOR MOLDES - PARADOR SUIPACHA - ESTACION MENDOZA -  PARADOR BELGRANO - PARADOR PEDRO MOLINA - PARADOR 25 DE MAYO - PARADOR PELLEGRINI - PARADOR SAN MARTIN - PARADOR GODOY CRUZ ( MITRE) - PARADOR PROGRESO - PARADOR INDEPENDENCIA - PARADOR Parque TIC - PARADOR 9 DE JULIO - ESTACION LUZURIAGA - PARADOR PIEDRABUENA - PARADOR ALTA ITALIA - PARADOR MAZA - ESTACION GUTIERREZ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CONTROL MTM.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20</xdr:col>
      <xdr:colOff>790575</xdr:colOff>
      <xdr:row>12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285750" y="2133600"/>
          <a:ext cx="88487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Control STM (LAS HERAS) -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MORENO - RIO NEGRO - GODOY - AVELLANEDA - DR. MORENO - PASO DE LOS ANDES - SAN MIGUEL - ESPEJO - AV. SAN MARTIN - EUSEBIO BLANCO - 9 DE JULIO -  PELTIER - AV. SAN MARTIN - AV. SAN MARTIN SUR - TIBURCIO BENEGAS - SARMIENTO - ROTONDA PUENTE OLIVE - SARMIENTO - TIBURCIO BENEGAS - AV. SAN MARTIN SUR - AV. SAN MARTIN - MORON - SAN JUAN  - CORDOBA - AV. SAN MARTIN - GRAL. JULIO ARGENTINO ROCA - DR. MORENO -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FORMOSA - SAN MIGUEL - CHICLANA - Control STM (LAS HERAS).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361950</xdr:colOff>
      <xdr:row>72</xdr:row>
      <xdr:rowOff>66675</xdr:rowOff>
    </xdr:from>
    <xdr:to>
      <xdr:col>21</xdr:col>
      <xdr:colOff>0</xdr:colOff>
      <xdr:row>77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2428875" y="28317825"/>
          <a:ext cx="670560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STM LAS HERAS - CHICLANA - DR. MORENO Y RIO NEGRO. - (0,391km)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El regreso al finalizar en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MORENO y RIO NEGRO - FORMOSA - SAN MIGUEL - CHICLANA - Control STM (LAS HERAS). </a:t>
          </a:r>
          <a:r>
            <a:rPr lang="es-ES" sz="1100" b="0" baseline="0">
              <a:solidFill>
                <a:sysClr val="windowText" lastClr="000000"/>
              </a:solidFill>
            </a:rPr>
            <a:t>- (0,386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96</xdr:row>
      <xdr:rowOff>0</xdr:rowOff>
    </xdr:from>
    <xdr:to>
      <xdr:col>20</xdr:col>
      <xdr:colOff>19050</xdr:colOff>
      <xdr:row>98</xdr:row>
      <xdr:rowOff>161925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2066925" y="20764500"/>
          <a:ext cx="61531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recorrido: 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  de calle godoy cruz  8043 </a:t>
          </a:r>
          <a:r>
            <a:rPr lang="es-ES" sz="1100" baseline="0"/>
            <a:t>-(0,1 km)</a:t>
          </a:r>
        </a:p>
        <a:p>
          <a:r>
            <a:rPr lang="es-ES" sz="1100" baseline="0"/>
            <a:t>El regreso al finalizar el servicio en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TOMAS GODOY CRUZ 8043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aseline="0"/>
            <a:t>- ( 0,1 km)</a:t>
          </a:r>
          <a:endParaRPr lang="es-ES" sz="1100"/>
        </a:p>
      </xdr:txBody>
    </xdr:sp>
    <xdr:clientData/>
  </xdr:twoCellAnchor>
  <xdr:twoCellAnchor>
    <xdr:from>
      <xdr:col>1</xdr:col>
      <xdr:colOff>1</xdr:colOff>
      <xdr:row>8</xdr:row>
      <xdr:rowOff>0</xdr:rowOff>
    </xdr:from>
    <xdr:to>
      <xdr:col>24</xdr:col>
      <xdr:colOff>647701</xdr:colOff>
      <xdr:row>11</xdr:row>
      <xdr:rowOff>38100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285751" y="1600200"/>
          <a:ext cx="103251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GALPON GLLEN (GC 8150) -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GODOY CRUZ - LOS NARCISOS - LOS LIRIOS - LAS VERBENAS - TOMAS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GODOY CRUZ - TIRASSO (ROTONDA) - TOMAS GODOY CRUZ - AV. MITRE - O BRIEN - BUENOS AIRES - NECOCHEA - AV. ESPAÑA -  AV. LAS HERAS - AV. JUAN B. JUSTO - CARLOS W. LENCINAS - ROTONDA INGRESO PREDIO UNC - CARLOS W. LENCINAS - AV. JUAN B. JUSTO - AV. LAS HERAS - 9 DE JULIO - GUTIERREZ - LAVALLE - TOMAS GODOY CRUZ - (ROTONDA) TIRASSO - TOMAS GODOY CRUZ - LAS VERBENAS - LOS LIRIOS - LOS NARCISOS - GODOY CRUZ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GALPON GLLEN (GC 8150).</a:t>
          </a:r>
          <a:endParaRPr lang="es-A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99</xdr:row>
      <xdr:rowOff>19051</xdr:rowOff>
    </xdr:from>
    <xdr:to>
      <xdr:col>16</xdr:col>
      <xdr:colOff>12700</xdr:colOff>
      <xdr:row>102</xdr:row>
      <xdr:rowOff>95251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CDCA758F-5E64-497B-979D-F2555489A0EB}"/>
            </a:ext>
          </a:extLst>
        </xdr:cNvPr>
        <xdr:cNvSpPr txBox="1"/>
      </xdr:nvSpPr>
      <xdr:spPr>
        <a:xfrm>
          <a:off x="2171700" y="22202776"/>
          <a:ext cx="76898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Recorrido de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km muerto para iniciar  vuelta: desde SALIDA DE CAMBIO DE CABINA HASTA ESTACION AVELLANEDA   . - (0,2 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finalizar vuelta: desde ESTACION GUTIERREZ HASTA CONTROL MTM. - (0,1 km)</a:t>
          </a:r>
          <a:endParaRPr lang="es-AR">
            <a:effectLst/>
          </a:endParaRPr>
        </a:p>
        <a:p>
          <a:pPr eaLnBrk="1" fontAlgn="auto" latinLnBrk="0" hangingPunct="1"/>
          <a:endParaRPr lang="es-AR">
            <a:effectLst/>
          </a:endParaRPr>
        </a:p>
      </xdr:txBody>
    </xdr:sp>
    <xdr:clientData/>
  </xdr:twoCellAnchor>
  <xdr:twoCellAnchor>
    <xdr:from>
      <xdr:col>1</xdr:col>
      <xdr:colOff>1</xdr:colOff>
      <xdr:row>8</xdr:row>
      <xdr:rowOff>142875</xdr:rowOff>
    </xdr:from>
    <xdr:to>
      <xdr:col>15</xdr:col>
      <xdr:colOff>647701</xdr:colOff>
      <xdr:row>12</xdr:row>
      <xdr:rowOff>190500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2B0A58CE-A64B-46A3-91E1-FCE5F34EB976}"/>
            </a:ext>
          </a:extLst>
        </xdr:cNvPr>
        <xdr:cNvSpPr txBox="1"/>
      </xdr:nvSpPr>
      <xdr:spPr>
        <a:xfrm>
          <a:off x="285751" y="2276475"/>
          <a:ext cx="95726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CABECERA LAS HERAS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PARADOR AVELLANEDA - PARADOR BURGOS - PARADOR ROCA - PARADOR PATRICIAS - PARADOR GODOY (J.M.GODOY) - PARADOR RUBILAR - PARADOR LUGONES - PARADOR MOLDES - PARADOR SUIPACHA - ESTACION MENDOZA -  PARADOR BELGRANO - PARADOR PEDRO MOLINA - PARADOR 25 DE MAYO - PARADOR PELLEGRINI - PARADOR SAN MARTIN - PARADOR GODOY CRUZ ( MITRE) - PARADOR PROGRESO - PARADOR INDEPENDENCIA - PARADOR Parque TIC - PARADOR 9 DE JULIO - ESTACION LUZURIAGA - PARADOR PIEDRABUENA - PARADOR ALTA ITALIA - PARADOR MAZA - ESTACION GUTIERREZ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CONTROL MTM.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40</xdr:row>
      <xdr:rowOff>66675</xdr:rowOff>
    </xdr:from>
    <xdr:to>
      <xdr:col>14</xdr:col>
      <xdr:colOff>619126</xdr:colOff>
      <xdr:row>45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781301" y="14411325"/>
          <a:ext cx="73152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Recorrido de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km muerto para iniciar  vuelta: desde SALIDA DE  CONTROL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INGRESO PREDIO UNC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 - (4,77 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finalizar vuelta: desde ROTONDA PREDIO UNC - CARLOS W. LENCINAS - AV. BOULOGNE SUR MER - JORGE NEWBERY - TIBURCIO BENEGAS - ROTONDA PELLEGRINI - Control STM. - (6,42 km)</a:t>
          </a:r>
          <a:endParaRPr lang="es-AR">
            <a:effectLst/>
          </a:endParaRPr>
        </a:p>
        <a:p>
          <a:pPr eaLnBrk="1" fontAlgn="auto" latinLnBrk="0" hangingPunct="1"/>
          <a:endParaRPr lang="es-AR">
            <a:effectLst/>
          </a:endParaRP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14</xdr:col>
      <xdr:colOff>657225</xdr:colOff>
      <xdr:row>13</xdr:row>
      <xdr:rowOff>47624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209550" y="2238375"/>
          <a:ext cx="9925050" cy="1181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 control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ROTONDA INGRESO PREDIO UNC - INGENIEROS J. - DEMOCRACIA - CABILDO DE MENDOZA - PLANTAMURA - AV. BOULOGNE SUR MER - NICOLAS AVELLANEDA - GUTIERREZ - 9 DE JULIO - AV. PEDRO MOLINA - RONDEAU - AV. GOBERNADOR VIDELA - ROTONDA RECONQUISTA - AV. ALEM - MONTEVIDEO - ESPAÑA  - AV. LAS HERAS - AV. JUAN B. JUSTO - PASO DE LOS ANDES - JUAN DE DIOS VIDELA - AV. BOULOGNE SUR MER - PLANTAMURA - INGENIEROS J. - INGRESO PREDIO UNC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CARLOS W. LENCINAS - AV. BOULOGNE SUR MER - JORGE NEWBERY - TIBURCIO BENEGAS - ROTONDA PELLEGRINI - Control STM.</a:t>
          </a:r>
          <a:endParaRPr lang="es-E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</xdr:rowOff>
    </xdr:from>
    <xdr:to>
      <xdr:col>11</xdr:col>
      <xdr:colOff>571500</xdr:colOff>
      <xdr:row>10</xdr:row>
      <xdr:rowOff>114301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285750" y="2133601"/>
          <a:ext cx="90392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control STM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PERU - AV. GODOY CRUZ - 9 DE JULIO - COLON - ARISTIDES DE VILLANUEVA - BOULOGNE SUR MER - JORGE A. CALLE. PERU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Ingreso a control STM</a:t>
          </a:r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.-</a:t>
          </a:r>
        </a:p>
      </xdr:txBody>
    </xdr:sp>
    <xdr:clientData/>
  </xdr:twoCellAnchor>
  <xdr:twoCellAnchor>
    <xdr:from>
      <xdr:col>3</xdr:col>
      <xdr:colOff>9525</xdr:colOff>
      <xdr:row>66</xdr:row>
      <xdr:rowOff>66675</xdr:rowOff>
    </xdr:from>
    <xdr:to>
      <xdr:col>11</xdr:col>
      <xdr:colOff>409575</xdr:colOff>
      <xdr:row>70</xdr:row>
      <xdr:rowOff>85725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152650" y="15992475"/>
          <a:ext cx="69151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  desde la playa en control STM hasta porton de salida de empresa.-(0,01 km)</a:t>
          </a:r>
        </a:p>
        <a:p>
          <a:r>
            <a:rPr lang="es-ES" sz="1100" baseline="0"/>
            <a:t>El regreso al finalizar el servicio  desde porton de ingreso de STM hasta playa en el interior de la empresa.- (0,01 km)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20</xdr:col>
      <xdr:colOff>790575</xdr:colOff>
      <xdr:row>12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5750" y="2133600"/>
          <a:ext cx="88487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Control STM (LAS HERAS)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MORENO - RIO NEGRO - GODOY - AVELLANEDA - DR. MORENO - PASO DE LOS ANDES - SAN MIGUEL - ESPEJO - AV. SAN MARTIN - EUSEBIO BLANCO - 9 DE JULIO -  PELTIER - AV. SAN MARTIN - AV. SAN MARTIN SUR - TIBURCIO BENEGAS - SARMIENTO - ROTONDA PUENTE OLIVE - SARMIENTO - TIBURCIO BENEGAS - AV. SAN MARTIN SUR - AV. SAN MARTIN - MORON - SAN JUAN  - CORDOBA - AV. SAN MARTIN - GRAL. JULIO ARGENTINO ROCA - DR. MORENO -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FORMOSA - SAN MIGUEL - CHICLANA - Control STM (LAS HERAS).</a:t>
          </a:r>
          <a:endParaRPr lang="es-AR">
            <a:solidFill>
              <a:srgbClr val="FF0000"/>
            </a:solidFill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361950</xdr:colOff>
      <xdr:row>160</xdr:row>
      <xdr:rowOff>66675</xdr:rowOff>
    </xdr:from>
    <xdr:to>
      <xdr:col>21</xdr:col>
      <xdr:colOff>0</xdr:colOff>
      <xdr:row>165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428875" y="34232850"/>
          <a:ext cx="6705600" cy="885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STM LAS HERAS - CHICLANA - DR. MORENO Y RIO NEGRO. - (0,391km)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El regreso al finalizar en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MORENO y RIO NEGRO - FORMOSA - SAN MIGUEL - CHICLANA - Control STM (LAS HERAS). </a:t>
          </a:r>
          <a:r>
            <a:rPr lang="es-ES" sz="1100" b="0" baseline="0">
              <a:solidFill>
                <a:sysClr val="windowText" lastClr="000000"/>
              </a:solidFill>
            </a:rPr>
            <a:t>- (0,386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168</xdr:row>
      <xdr:rowOff>0</xdr:rowOff>
    </xdr:from>
    <xdr:to>
      <xdr:col>19</xdr:col>
      <xdr:colOff>9525</xdr:colOff>
      <xdr:row>170</xdr:row>
      <xdr:rowOff>161925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943100" y="33794700"/>
          <a:ext cx="61531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recorrido: 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  de calle godoy cruz  8043 </a:t>
          </a:r>
          <a:r>
            <a:rPr lang="es-ES" sz="1100" baseline="0"/>
            <a:t>-(0,1 km)</a:t>
          </a:r>
        </a:p>
        <a:p>
          <a:r>
            <a:rPr lang="es-ES" sz="1100" baseline="0"/>
            <a:t>El regreso al finalizar el servicio en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TOMAS GODOY CRUZ 8043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aseline="0"/>
            <a:t>- ( 0,1 km)</a:t>
          </a:r>
          <a:endParaRPr lang="es-ES" sz="1100"/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25</xdr:col>
      <xdr:colOff>19050</xdr:colOff>
      <xdr:row>11</xdr:row>
      <xdr:rowOff>133350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4800" y="2171700"/>
          <a:ext cx="104679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GALPON GLLEN (GC 8150) -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GODOY CRUZ - LOS NARCISOS - LOS LIRIOS - LAS VERBENAS 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GODOY CRUZ - TIRASSO (ROTONDA) - TOMAS GODOY CRUZ -  AV. MITRE - O BRIEN - BUENOS AIRES - NECOCHEA - AV. ESPAÑA -  AV. LAS HERAS - AV. JUAN B. JUSTO - CARLOS W. LENCINAS - INGRESO PREDIO UNC - PREDIO UNC - CARLOS W. LENCINAS - AV. JUAN B. JUSTO - AV. LAS HERAS - 9 DE JULIO - GUTIERREZ - LAVALLE - TOMAS GODOY CRUZ - (ROTONDA) TIRASSO - TOMAS GODOY CRUZ - LAS VERBENAS - LOS LIRIOS - LOS NARCISOS - GODOY CRUZ 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GALPON GLLEN (GC 8150).</a:t>
          </a:r>
          <a:endParaRPr lang="es-E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34</xdr:row>
      <xdr:rowOff>0</xdr:rowOff>
    </xdr:from>
    <xdr:to>
      <xdr:col>19</xdr:col>
      <xdr:colOff>9525</xdr:colOff>
      <xdr:row>36</xdr:row>
      <xdr:rowOff>161925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943100" y="9791700"/>
          <a:ext cx="61531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recorrido: 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  de calle godoy cruz  8043 </a:t>
          </a:r>
          <a:r>
            <a:rPr lang="es-ES" sz="1100" baseline="0"/>
            <a:t>-(0,1 km)</a:t>
          </a:r>
        </a:p>
        <a:p>
          <a:r>
            <a:rPr lang="es-ES" sz="1100" baseline="0"/>
            <a:t>El regreso al finalizar el servicio en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TOMAS GODOY CRUZ 8043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aseline="0"/>
            <a:t>- ( 0,1 km)</a:t>
          </a:r>
          <a:endParaRPr lang="es-ES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25</xdr:col>
      <xdr:colOff>0</xdr:colOff>
      <xdr:row>11</xdr:row>
      <xdr:rowOff>38100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85750" y="2133600"/>
          <a:ext cx="104679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Salida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GALPON GLLEN (GC 8150) -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GODOY CRUZ - LOS NARCISOS - LOS LIRIOS - LAS VERBENAS - TOMAS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GODOY CRUZ - TIRASSO (ROTONDA) - TOMAS GODOY CRUZ -  AV. MITRE - O BRIEN - BUENOS AIRES - NECOCHEA - AV. ESPAÑA -  AV. LAS HERAS - AV. JUAN B. JUSTO - CARLOS W. LENCINAS - ROTONDA INGRESO PREDIO UNC - CARLOS W. LENCINAS - AV. JUAN B. JUSTO - AV. LAS HERAS - 9 DE JULIO - GUTIERREZ - LAVALLE - TOMAS GODOY CRUZ - (ROTONDA) TIRASSO - TOMAS GODOY CRUZ - LAS VERBENAS - LOS LIRIOS - LOS NARCISOS - GODOY CRUZ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GALPON GLLEN (GC 8150).</a:t>
          </a:r>
          <a:endParaRPr lang="es-AR">
            <a:effectLst/>
          </a:endParaRPr>
        </a:p>
        <a:p>
          <a:endParaRPr lang="es-AR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82</xdr:row>
      <xdr:rowOff>66675</xdr:rowOff>
    </xdr:from>
    <xdr:to>
      <xdr:col>14</xdr:col>
      <xdr:colOff>619126</xdr:colOff>
      <xdr:row>87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2B1265EC-A969-46FB-8BF5-B0BEBF4D0F94}"/>
            </a:ext>
          </a:extLst>
        </xdr:cNvPr>
        <xdr:cNvSpPr txBox="1"/>
      </xdr:nvSpPr>
      <xdr:spPr>
        <a:xfrm>
          <a:off x="2781301" y="17849850"/>
          <a:ext cx="74866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Recorrido de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km muerto para iniciar  vuelta: desde SALIDA DE  CONTROL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INGRESO PREDIO UNC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 HASTA LAS HERAS . - (4,77 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finalizar vuelta: desde PREDIO UNC - CARLOS W. LENCINAS - AV. BOULOGNE SUR MER - JORGE NEWBERY - TIBURCIO BENEGAS - ROTONDA PELLEGRINI - Control STM. - (6,42 km)</a:t>
          </a:r>
          <a:endParaRPr lang="es-AR">
            <a:effectLst/>
          </a:endParaRPr>
        </a:p>
        <a:p>
          <a:pPr eaLnBrk="1" fontAlgn="auto" latinLnBrk="0" hangingPunct="1"/>
          <a:endParaRPr lang="es-AR">
            <a:effectLst/>
          </a:endParaRP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14</xdr:col>
      <xdr:colOff>657225</xdr:colOff>
      <xdr:row>13</xdr:row>
      <xdr:rowOff>47624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A5BFA26E-D1D8-4D0A-A477-24C611E33618}"/>
            </a:ext>
          </a:extLst>
        </xdr:cNvPr>
        <xdr:cNvSpPr txBox="1"/>
      </xdr:nvSpPr>
      <xdr:spPr>
        <a:xfrm>
          <a:off x="209550" y="2238375"/>
          <a:ext cx="10096500" cy="1181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 control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STM - PERU - SALVADOR RETA - EL PARRAL - ROTONDA HACIA IZQUIERDA TOMANDO PELLEGRINI - TIBURCIO BENEGAS - ROQUE SAENZ PEÑA - AV. BOULOGNE SUR MER - CARLOS W. LENCINAS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INGRESO PREDIO UNC - PREDIO UNC - INGENIEROS J. - DEMOCRACIA - CABILDO DE MENDOZA - PLANTAMURA - AV. BOULOGNE SUR MER - NICOLAS AVELLANEDA - GUTIERREZ - 9 DE JULIO - AV. PEDRO MOLINA - RONDEAU - AV. GOBERNADOR VIDELA - ROTONDA RECONQUISTA - AV. ALEM - MONTEVIDEO - ESPAÑA  - AV. LAS HERAS - AV. JUAN B. JUSTO - PASO DE LOS ANDES - JUAN DE DIOS VIDELA - AV. BOULOGNE SUR MER - PLANTAMURA - INGENIEROS J. - INGRESO PREDIO UNC - 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PREDIO UNC - CARLOS W. LENCINAS - AV. BOULOGNE SUR MER - JORGE NEWBERY - TIBURCIO BENEGAS - ROTONDA PELLEGRINI - Control STM.</a:t>
          </a:r>
          <a:endParaRPr lang="es-E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</xdr:rowOff>
    </xdr:from>
    <xdr:to>
      <xdr:col>11</xdr:col>
      <xdr:colOff>333375</xdr:colOff>
      <xdr:row>10</xdr:row>
      <xdr:rowOff>114301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62000" y="1524001"/>
          <a:ext cx="79533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Sale de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control STM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PERU - AV. GODOY CRUZ - 9 DE JULIO - COLON - ARISTIDES DE VILLANUEVA - BOULOGNE SUR MER - JORGE A. CALLE. PERU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Ingreso a control STM</a:t>
          </a:r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.-</a:t>
          </a:r>
        </a:p>
      </xdr:txBody>
    </xdr:sp>
    <xdr:clientData/>
  </xdr:twoCellAnchor>
  <xdr:twoCellAnchor>
    <xdr:from>
      <xdr:col>4</xdr:col>
      <xdr:colOff>361950</xdr:colOff>
      <xdr:row>124</xdr:row>
      <xdr:rowOff>66675</xdr:rowOff>
    </xdr:from>
    <xdr:to>
      <xdr:col>11</xdr:col>
      <xdr:colOff>323850</xdr:colOff>
      <xdr:row>128</xdr:row>
      <xdr:rowOff>85725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09950" y="32070675"/>
          <a:ext cx="52959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Recorrido de</a:t>
          </a:r>
          <a:r>
            <a:rPr lang="es-ES" sz="1100" baseline="0"/>
            <a:t> km muerto para iniciar el recorrido  desde la playa en control STM hasta porton de salida de empresa.-(0,01 km)</a:t>
          </a:r>
        </a:p>
        <a:p>
          <a:r>
            <a:rPr lang="es-ES" sz="1100" baseline="0"/>
            <a:t>El regreso al finalizar el servicio  desde porton de ingreso de STM hasta playa en el interior de la empresa.- (0,01 km)</a:t>
          </a:r>
          <a:endParaRPr lang="es-E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</xdr:colOff>
      <xdr:row>67</xdr:row>
      <xdr:rowOff>28575</xdr:rowOff>
    </xdr:from>
    <xdr:to>
      <xdr:col>14</xdr:col>
      <xdr:colOff>448733</xdr:colOff>
      <xdr:row>70</xdr:row>
      <xdr:rowOff>59267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B6C39E0-FF1D-414C-9320-CF46EA9ABE54}"/>
            </a:ext>
          </a:extLst>
        </xdr:cNvPr>
        <xdr:cNvSpPr txBox="1"/>
      </xdr:nvSpPr>
      <xdr:spPr>
        <a:xfrm>
          <a:off x="1430866" y="16230600"/>
          <a:ext cx="7514167" cy="602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>
              <a:solidFill>
                <a:sysClr val="windowText" lastClr="000000"/>
              </a:solidFill>
            </a:rPr>
            <a:t>Recorrido de</a:t>
          </a:r>
          <a:r>
            <a:rPr lang="es-ES" sz="1100" b="0" baseline="0">
              <a:solidFill>
                <a:sysClr val="windowText" lastClr="000000"/>
              </a:solidFill>
            </a:rPr>
            <a:t> km muerto para iniciar el recorrido:  Control MTM HASTA LLEGAR A PARADOR GUTIERREZ . - (0,1km)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ysClr val="windowText" lastClr="000000"/>
              </a:solidFill>
            </a:rPr>
            <a:t>Al finalizar vuelta: desde PARADOR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AVELLANEDA </a:t>
          </a:r>
          <a:r>
            <a:rPr lang="es-ES" sz="1100" b="0" baseline="0">
              <a:solidFill>
                <a:sysClr val="windowText" lastClr="000000"/>
              </a:solidFill>
            </a:rPr>
            <a:t> HASTA REALIZAR EL CAMBIO DE CABINA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="0" baseline="0">
              <a:solidFill>
                <a:sysClr val="windowText" lastClr="000000"/>
              </a:solidFill>
            </a:rPr>
            <a:t>- (0,2 km)</a:t>
          </a:r>
          <a:endParaRPr lang="es-E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447675</xdr:colOff>
      <xdr:row>8</xdr:row>
      <xdr:rowOff>190500</xdr:rowOff>
    </xdr:from>
    <xdr:to>
      <xdr:col>15</xdr:col>
      <xdr:colOff>676275</xdr:colOff>
      <xdr:row>12</xdr:row>
      <xdr:rowOff>178594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4A205B30-5648-4E29-B2DE-8CEC589F8064}"/>
            </a:ext>
          </a:extLst>
        </xdr:cNvPr>
        <xdr:cNvSpPr txBox="1"/>
      </xdr:nvSpPr>
      <xdr:spPr>
        <a:xfrm>
          <a:off x="447675" y="2286000"/>
          <a:ext cx="9372600" cy="988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CONTROL MTM  -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ESTACION GUTIERREZ - PARADOR MAZA - PARADOR ALTA ITALIA - PARADOR PIEDRABUENA - ESTACION LUZURIAGA - PARADOR 9 DE JULIO - PARADOR Parque TIC - PARADOR INDEPENDENCIA - PARADOR PROGRESO - PARADOR GODOY CRUZ (MITRE) - PARADOR SAN MARTIN - PARADOR PELLEGRINI - PARADOR 25 DE MAYO - PARADOR PEDRO MOLINA - PARADOR BELGRANO - ESTACION MENDOZA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PARADOR SUIPACHA - PARADOR MOLDES - PARADOR LUGONES - PARADOR RUBILAR - PARADOR GODOY (SAN MIGUEL) - PARADOR PATRICIAS - PARADOR ROCA - PARADOR BURGOS - PARADOR AVELLANEDA - 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CABECERA LAS HERAS.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66</xdr:row>
      <xdr:rowOff>172509</xdr:rowOff>
    </xdr:from>
    <xdr:to>
      <xdr:col>14</xdr:col>
      <xdr:colOff>270933</xdr:colOff>
      <xdr:row>70</xdr:row>
      <xdr:rowOff>62443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1074403A-2B80-49DE-BF25-C8B94E595889}"/>
            </a:ext>
          </a:extLst>
        </xdr:cNvPr>
        <xdr:cNvSpPr txBox="1"/>
      </xdr:nvSpPr>
      <xdr:spPr>
        <a:xfrm>
          <a:off x="1228725" y="16660284"/>
          <a:ext cx="7719483" cy="651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Recorrido de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km muerto para iniciar  vuelta: desde SALIDA DE CAMBIO DE CABINA HASTA ESTACION AVELLANEDA   . - (0,2 km)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finalizar vuelta: desde ESTACION GUTIERREZ HASTA CONTROL MTM. - (0,1 km)</a:t>
          </a:r>
          <a:endParaRPr lang="es-AR">
            <a:effectLst/>
          </a:endParaRPr>
        </a:p>
        <a:p>
          <a:pPr eaLnBrk="1" fontAlgn="auto" latinLnBrk="0" hangingPunct="1"/>
          <a:endParaRPr lang="es-AR">
            <a:effectLst/>
          </a:endParaRPr>
        </a:p>
      </xdr:txBody>
    </xdr:sp>
    <xdr:clientData/>
  </xdr:twoCellAnchor>
  <xdr:twoCellAnchor>
    <xdr:from>
      <xdr:col>1</xdr:col>
      <xdr:colOff>19050</xdr:colOff>
      <xdr:row>8</xdr:row>
      <xdr:rowOff>142875</xdr:rowOff>
    </xdr:from>
    <xdr:to>
      <xdr:col>15</xdr:col>
      <xdr:colOff>666750</xdr:colOff>
      <xdr:row>12</xdr:row>
      <xdr:rowOff>190500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37402874-CF17-4C2E-BB84-E661B4CF2BE4}"/>
            </a:ext>
          </a:extLst>
        </xdr:cNvPr>
        <xdr:cNvSpPr txBox="1"/>
      </xdr:nvSpPr>
      <xdr:spPr>
        <a:xfrm>
          <a:off x="304800" y="2276475"/>
          <a:ext cx="95726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CABECERA LAS HERAS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PARADOR AVELLANEDA - PARADOR BURGOS - PARADOR ROCA - PARADOR PATRICIAS - PARADOR GODOY (J.M.GODOY) - PARADOR RUBILAR - PARADOR LUGONES - PARADOR MOLDES - PARADOR SUIPACHA - ESTACION MENDOZA -  PARADOR BELGRANO - PARADOR PEDRO MOLINA - PARADOR 25 DE MAYO - PARADOR PELLEGRINI - PARADOR SAN MARTIN - PARADOR GODOY CRUZ ( MITRE) - PARADOR PROGRESO - PARADOR INDEPENDENCIA - PARADOR Parque TIC - PARADOR 9 DE JULIO - ESTACION LUZURIAGA - PARADOR PIEDRABUENA - PARADOR ALTA ITALIA - PARADOR MAZA - ESTACION GUTIERREZ </a:t>
          </a:r>
          <a:r>
            <a:rPr lang="es-E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CONTROL MTM.</a:t>
          </a:r>
          <a:endParaRPr lang="es-AR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7D6F-3452-48E8-BCED-CAFC489AF570}">
  <sheetPr>
    <tabColor rgb="FF00B0F0"/>
    <pageSetUpPr fitToPage="1"/>
  </sheetPr>
  <dimension ref="A1:S115"/>
  <sheetViews>
    <sheetView tabSelected="1" topLeftCell="A97" zoomScaleNormal="100" workbookViewId="0">
      <selection activeCell="E3" sqref="E3"/>
    </sheetView>
  </sheetViews>
  <sheetFormatPr baseColWidth="10" defaultColWidth="11.42578125" defaultRowHeight="15" x14ac:dyDescent="0.25"/>
  <cols>
    <col min="1" max="1" width="6.5703125" customWidth="1"/>
    <col min="2" max="2" width="14.140625" customWidth="1"/>
    <col min="3" max="15" width="8.85546875" customWidth="1"/>
    <col min="16" max="17" width="10.42578125" customWidth="1"/>
    <col min="18" max="19" width="11.42578125" style="29" customWidth="1"/>
  </cols>
  <sheetData>
    <row r="1" spans="2:19" ht="21" customHeight="1" x14ac:dyDescent="0.25">
      <c r="B1" s="2" t="s">
        <v>0</v>
      </c>
      <c r="C1" s="3"/>
      <c r="D1" s="3"/>
      <c r="E1" s="3"/>
      <c r="F1" s="3"/>
      <c r="G1" s="3"/>
      <c r="H1" s="3"/>
      <c r="I1" s="4" t="s">
        <v>43</v>
      </c>
      <c r="J1" s="3"/>
      <c r="K1" s="4"/>
      <c r="M1" s="3"/>
      <c r="N1" s="3"/>
      <c r="O1" s="3"/>
      <c r="P1" s="3"/>
      <c r="R1"/>
      <c r="S1"/>
    </row>
    <row r="2" spans="2:19" ht="21" customHeight="1" x14ac:dyDescent="0.25">
      <c r="B2" s="4" t="s">
        <v>1</v>
      </c>
      <c r="C2" s="3"/>
      <c r="D2" s="3"/>
      <c r="E2" s="3"/>
      <c r="F2" s="3"/>
      <c r="G2" s="3"/>
      <c r="H2" s="3"/>
      <c r="I2" s="6">
        <v>100</v>
      </c>
      <c r="J2" s="3"/>
      <c r="K2" s="6"/>
      <c r="L2" s="3"/>
      <c r="M2" s="3"/>
      <c r="N2" s="3"/>
      <c r="O2" s="3"/>
      <c r="P2" s="3"/>
      <c r="R2"/>
      <c r="S2"/>
    </row>
    <row r="3" spans="2:19" ht="21" customHeight="1" x14ac:dyDescent="0.25">
      <c r="B3" s="3" t="s">
        <v>2</v>
      </c>
      <c r="C3" s="3"/>
      <c r="D3" s="3"/>
      <c r="E3" s="3"/>
      <c r="F3" s="3"/>
      <c r="G3" s="3"/>
      <c r="H3" s="3"/>
      <c r="I3" s="4" t="s">
        <v>117</v>
      </c>
      <c r="J3" s="3"/>
      <c r="K3" s="4"/>
      <c r="M3" s="3"/>
      <c r="N3" s="3"/>
      <c r="O3" s="3"/>
      <c r="P3" s="3"/>
      <c r="R3"/>
      <c r="S3"/>
    </row>
    <row r="4" spans="2:19" ht="21" customHeight="1" x14ac:dyDescent="0.25">
      <c r="B4" s="3" t="s">
        <v>3</v>
      </c>
      <c r="C4" s="3"/>
      <c r="D4" s="3"/>
      <c r="E4" s="3"/>
      <c r="F4" s="3"/>
      <c r="G4" s="3"/>
      <c r="H4" s="3"/>
      <c r="I4" s="4" t="s">
        <v>33</v>
      </c>
      <c r="J4" s="3"/>
      <c r="K4" s="4"/>
      <c r="L4" s="3"/>
      <c r="M4" s="8"/>
      <c r="N4" s="8"/>
      <c r="O4" s="8"/>
      <c r="P4" s="3"/>
      <c r="R4"/>
      <c r="S4"/>
    </row>
    <row r="5" spans="2:19" ht="21" customHeight="1" x14ac:dyDescent="0.25">
      <c r="B5" s="3" t="s">
        <v>4</v>
      </c>
      <c r="C5" s="9"/>
      <c r="D5" s="9"/>
      <c r="E5" s="9"/>
      <c r="F5" s="9"/>
      <c r="G5" s="9"/>
      <c r="H5" s="3"/>
      <c r="I5" s="4">
        <v>100</v>
      </c>
      <c r="J5" s="3"/>
      <c r="K5" s="4"/>
      <c r="M5" s="8"/>
      <c r="N5" s="8"/>
      <c r="O5" s="8"/>
      <c r="P5" s="3"/>
      <c r="R5"/>
      <c r="S5"/>
    </row>
    <row r="6" spans="2:19" ht="21" customHeight="1" x14ac:dyDescent="0.25">
      <c r="B6" s="3" t="s">
        <v>5</v>
      </c>
      <c r="C6" s="3"/>
      <c r="D6" s="3"/>
      <c r="E6" s="3"/>
      <c r="F6" s="3"/>
      <c r="G6" s="3"/>
      <c r="H6" s="3"/>
      <c r="I6" s="4" t="s">
        <v>90</v>
      </c>
      <c r="J6" s="3"/>
      <c r="K6" s="4"/>
      <c r="M6" s="8"/>
      <c r="N6" s="8"/>
      <c r="O6" s="8"/>
      <c r="P6" s="3"/>
      <c r="R6"/>
      <c r="S6"/>
    </row>
    <row r="7" spans="2:19" ht="21" customHeight="1" x14ac:dyDescent="0.25">
      <c r="B7" s="3" t="s">
        <v>6</v>
      </c>
      <c r="C7" s="3"/>
      <c r="D7" s="3"/>
      <c r="E7" s="3"/>
      <c r="F7" s="3"/>
      <c r="G7" s="3"/>
      <c r="H7" s="3"/>
      <c r="I7" s="4">
        <v>100</v>
      </c>
      <c r="J7" s="9"/>
      <c r="K7" s="4" t="s">
        <v>91</v>
      </c>
      <c r="M7" s="3"/>
      <c r="N7" s="3"/>
      <c r="O7" s="3"/>
      <c r="P7" s="3"/>
      <c r="R7"/>
      <c r="S7"/>
    </row>
    <row r="8" spans="2:19" ht="21" customHeight="1" x14ac:dyDescent="0.25">
      <c r="B8" s="3" t="s">
        <v>7</v>
      </c>
      <c r="C8" s="9"/>
      <c r="D8" s="9"/>
      <c r="E8" s="9"/>
      <c r="F8" s="9"/>
      <c r="G8" s="9"/>
      <c r="H8" s="9"/>
      <c r="I8" s="9"/>
      <c r="J8" s="3"/>
      <c r="K8" s="4"/>
      <c r="M8" s="3"/>
      <c r="N8" s="3"/>
      <c r="O8" s="3"/>
      <c r="P8" s="3"/>
      <c r="R8"/>
      <c r="S8"/>
    </row>
    <row r="9" spans="2:19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9"/>
      <c r="L9" s="3"/>
      <c r="M9" s="3"/>
      <c r="N9" s="3"/>
      <c r="O9" s="3"/>
      <c r="P9" s="3"/>
      <c r="R9"/>
      <c r="S9"/>
    </row>
    <row r="10" spans="2:19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9"/>
      <c r="L10" s="3"/>
      <c r="M10" s="3"/>
      <c r="N10" s="3"/>
      <c r="O10" s="3"/>
      <c r="P10" s="3"/>
      <c r="R10"/>
      <c r="S10"/>
    </row>
    <row r="11" spans="2:19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9"/>
      <c r="L11" s="3"/>
      <c r="M11" s="3"/>
      <c r="N11" s="3"/>
      <c r="O11" s="3"/>
      <c r="P11" s="3"/>
      <c r="R11"/>
      <c r="S11"/>
    </row>
    <row r="12" spans="2:19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9"/>
      <c r="L12" s="3"/>
      <c r="M12" s="3"/>
      <c r="N12" s="3"/>
      <c r="O12" s="3"/>
      <c r="P12" s="3"/>
      <c r="R12"/>
      <c r="S12"/>
    </row>
    <row r="13" spans="2:19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3"/>
      <c r="N13" s="3"/>
      <c r="O13" s="3"/>
      <c r="P13" s="3"/>
      <c r="R13"/>
      <c r="S13"/>
    </row>
    <row r="14" spans="2:19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R14"/>
      <c r="S14"/>
    </row>
    <row r="15" spans="2:19" ht="26.25" customHeight="1" thickBot="1" x14ac:dyDescent="0.3">
      <c r="B15" s="146" t="s">
        <v>8</v>
      </c>
      <c r="C15" s="148" t="s">
        <v>10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0" t="s">
        <v>12</v>
      </c>
      <c r="N15" s="140" t="s">
        <v>13</v>
      </c>
      <c r="O15" s="140" t="s">
        <v>14</v>
      </c>
      <c r="P15" s="140" t="s">
        <v>15</v>
      </c>
      <c r="R15"/>
      <c r="S15"/>
    </row>
    <row r="16" spans="2:19" ht="210" customHeight="1" thickBot="1" x14ac:dyDescent="0.3">
      <c r="B16" s="147"/>
      <c r="C16" s="74" t="s">
        <v>92</v>
      </c>
      <c r="D16" s="74" t="s">
        <v>93</v>
      </c>
      <c r="E16" s="74" t="s">
        <v>94</v>
      </c>
      <c r="F16" s="74" t="s">
        <v>95</v>
      </c>
      <c r="G16" s="74" t="s">
        <v>96</v>
      </c>
      <c r="H16" s="75" t="s">
        <v>97</v>
      </c>
      <c r="I16" s="74" t="s">
        <v>98</v>
      </c>
      <c r="J16" s="74" t="s">
        <v>99</v>
      </c>
      <c r="K16" s="74" t="s">
        <v>100</v>
      </c>
      <c r="L16" s="74" t="s">
        <v>101</v>
      </c>
      <c r="M16" s="141"/>
      <c r="N16" s="141"/>
      <c r="O16" s="141"/>
      <c r="P16" s="141"/>
      <c r="R16"/>
      <c r="S16"/>
    </row>
    <row r="17" spans="1:19" ht="26.25" customHeight="1" x14ac:dyDescent="0.25">
      <c r="B17" s="15" t="s">
        <v>16</v>
      </c>
      <c r="C17" s="17">
        <v>0.22</v>
      </c>
      <c r="D17" s="17">
        <v>2.93</v>
      </c>
      <c r="E17" s="17">
        <v>3.2669999999999999</v>
      </c>
      <c r="F17" s="17">
        <v>1.7450000000000001</v>
      </c>
      <c r="G17" s="17">
        <v>2.286</v>
      </c>
      <c r="H17" s="17">
        <v>1.597</v>
      </c>
      <c r="I17" s="17">
        <v>0.74299999999999999</v>
      </c>
      <c r="J17" s="17">
        <v>1.885</v>
      </c>
      <c r="K17" s="17">
        <v>0.86</v>
      </c>
      <c r="L17" s="17">
        <v>1.429</v>
      </c>
      <c r="M17" s="143">
        <f>SUM(C17:L17)</f>
        <v>16.961999999999996</v>
      </c>
      <c r="N17" s="141"/>
      <c r="O17" s="141"/>
      <c r="P17" s="141"/>
      <c r="S17"/>
    </row>
    <row r="18" spans="1:19" ht="26.25" customHeight="1" thickBot="1" x14ac:dyDescent="0.3">
      <c r="B18" s="18" t="s">
        <v>17</v>
      </c>
      <c r="C18" s="19">
        <f>+C17</f>
        <v>0.22</v>
      </c>
      <c r="D18" s="19">
        <f>D17+C18</f>
        <v>3.1500000000000004</v>
      </c>
      <c r="E18" s="19">
        <f>E17+D18</f>
        <v>6.4169999999999998</v>
      </c>
      <c r="F18" s="19">
        <f t="shared" ref="F18:L18" si="0">F17+E18</f>
        <v>8.161999999999999</v>
      </c>
      <c r="G18" s="19">
        <f t="shared" si="0"/>
        <v>10.447999999999999</v>
      </c>
      <c r="H18" s="19">
        <f t="shared" si="0"/>
        <v>12.044999999999998</v>
      </c>
      <c r="I18" s="19">
        <f t="shared" si="0"/>
        <v>12.787999999999998</v>
      </c>
      <c r="J18" s="19">
        <f t="shared" si="0"/>
        <v>14.672999999999998</v>
      </c>
      <c r="K18" s="19">
        <f t="shared" si="0"/>
        <v>15.532999999999998</v>
      </c>
      <c r="L18" s="19">
        <f t="shared" si="0"/>
        <v>16.961999999999996</v>
      </c>
      <c r="M18" s="144"/>
      <c r="N18" s="142"/>
      <c r="O18" s="142"/>
      <c r="P18" s="142"/>
      <c r="S18"/>
    </row>
    <row r="19" spans="1:19" x14ac:dyDescent="0.25">
      <c r="A19" s="56"/>
      <c r="B19" s="76">
        <v>1</v>
      </c>
      <c r="C19" s="118">
        <v>0.21875</v>
      </c>
      <c r="D19" s="118">
        <v>0.22291666666666668</v>
      </c>
      <c r="E19" s="118">
        <v>0.2277777777777778</v>
      </c>
      <c r="F19" s="118">
        <v>0.23055555555555557</v>
      </c>
      <c r="G19" s="118">
        <v>0.23472222222222222</v>
      </c>
      <c r="H19" s="118">
        <v>0.23819444444444446</v>
      </c>
      <c r="I19" s="118">
        <v>0.24027777777777778</v>
      </c>
      <c r="J19" s="118">
        <v>0.24375000000000002</v>
      </c>
      <c r="K19" s="118">
        <v>0.24583333333333335</v>
      </c>
      <c r="L19" s="118">
        <v>0.24861111111111112</v>
      </c>
      <c r="M19" s="77">
        <f>M17</f>
        <v>16.961999999999996</v>
      </c>
      <c r="N19" s="21">
        <f>L19-C19</f>
        <v>2.9861111111111116E-2</v>
      </c>
      <c r="O19" s="22">
        <f t="shared" ref="O19:O82" si="1">60*$L$97/(N19*60*24)</f>
        <v>23.667906976744177</v>
      </c>
      <c r="P19" s="39">
        <f>C20-C19</f>
        <v>1.3888888888888895E-2</v>
      </c>
      <c r="Q19" s="23"/>
      <c r="R19" s="73">
        <f t="shared" ref="R19:R57" si="2">L19</f>
        <v>0.24861111111111112</v>
      </c>
      <c r="S19" s="56"/>
    </row>
    <row r="20" spans="1:19" x14ac:dyDescent="0.25">
      <c r="A20" s="56"/>
      <c r="B20" s="76">
        <v>2</v>
      </c>
      <c r="C20" s="118">
        <v>0.2326388888888889</v>
      </c>
      <c r="D20" s="118">
        <v>0.23680555555555557</v>
      </c>
      <c r="E20" s="118">
        <v>0.24166666666666667</v>
      </c>
      <c r="F20" s="118">
        <v>0.24444444444444446</v>
      </c>
      <c r="G20" s="118">
        <v>0.24861111111111112</v>
      </c>
      <c r="H20" s="118">
        <v>0.25208333333333333</v>
      </c>
      <c r="I20" s="118">
        <v>0.25416666666666665</v>
      </c>
      <c r="J20" s="118">
        <v>0.25763888888888886</v>
      </c>
      <c r="K20" s="118">
        <v>0.25972222222222224</v>
      </c>
      <c r="L20" s="118">
        <v>0.26250000000000001</v>
      </c>
      <c r="M20" s="77">
        <f t="shared" ref="M20:M83" si="3">M19</f>
        <v>16.961999999999996</v>
      </c>
      <c r="N20" s="21">
        <f t="shared" ref="N20:N83" si="4">L20-C20</f>
        <v>2.9861111111111116E-2</v>
      </c>
      <c r="O20" s="22">
        <f t="shared" si="1"/>
        <v>23.667906976744177</v>
      </c>
      <c r="P20" s="39">
        <f t="shared" ref="P20:P83" si="5">C21-C20</f>
        <v>1.1111111111111127E-2</v>
      </c>
      <c r="Q20" s="23"/>
      <c r="R20" s="73">
        <f t="shared" si="2"/>
        <v>0.26250000000000001</v>
      </c>
      <c r="S20" s="56"/>
    </row>
    <row r="21" spans="1:19" x14ac:dyDescent="0.25">
      <c r="A21" s="56"/>
      <c r="B21" s="76">
        <v>3</v>
      </c>
      <c r="C21" s="118">
        <v>0.24375000000000002</v>
      </c>
      <c r="D21" s="118">
        <v>0.24791666666666667</v>
      </c>
      <c r="E21" s="118">
        <v>0.25277777777777777</v>
      </c>
      <c r="F21" s="118">
        <v>0.25555555555555554</v>
      </c>
      <c r="G21" s="118">
        <v>0.25972222222222224</v>
      </c>
      <c r="H21" s="118">
        <v>0.26319444444444445</v>
      </c>
      <c r="I21" s="118">
        <v>0.26527777777777778</v>
      </c>
      <c r="J21" s="118">
        <v>0.26874999999999999</v>
      </c>
      <c r="K21" s="118">
        <v>0.27083333333333331</v>
      </c>
      <c r="L21" s="118">
        <v>0.27361111111111114</v>
      </c>
      <c r="M21" s="77">
        <f t="shared" si="3"/>
        <v>16.961999999999996</v>
      </c>
      <c r="N21" s="21">
        <f t="shared" si="4"/>
        <v>2.9861111111111116E-2</v>
      </c>
      <c r="O21" s="22">
        <f t="shared" si="1"/>
        <v>23.667906976744177</v>
      </c>
      <c r="P21" s="39">
        <f t="shared" si="5"/>
        <v>1.1111111111111072E-2</v>
      </c>
      <c r="Q21" s="23"/>
      <c r="R21" s="73">
        <f t="shared" si="2"/>
        <v>0.27361111111111114</v>
      </c>
      <c r="S21" s="56"/>
    </row>
    <row r="22" spans="1:19" x14ac:dyDescent="0.25">
      <c r="A22" s="56"/>
      <c r="B22" s="76">
        <v>4</v>
      </c>
      <c r="C22" s="118">
        <v>0.25486111111111109</v>
      </c>
      <c r="D22" s="118">
        <v>0.2590277777777778</v>
      </c>
      <c r="E22" s="118">
        <v>0.2638888888888889</v>
      </c>
      <c r="F22" s="118">
        <v>0.26666666666666666</v>
      </c>
      <c r="G22" s="118">
        <v>0.27083333333333331</v>
      </c>
      <c r="H22" s="118">
        <v>0.27430555555555558</v>
      </c>
      <c r="I22" s="118">
        <v>0.27638888888888891</v>
      </c>
      <c r="J22" s="118">
        <v>0.27986111111111112</v>
      </c>
      <c r="K22" s="118">
        <v>0.28194444444444444</v>
      </c>
      <c r="L22" s="118">
        <v>0.28472222222222221</v>
      </c>
      <c r="M22" s="77">
        <f t="shared" si="3"/>
        <v>16.961999999999996</v>
      </c>
      <c r="N22" s="21">
        <f t="shared" si="4"/>
        <v>2.9861111111111116E-2</v>
      </c>
      <c r="O22" s="22">
        <f t="shared" si="1"/>
        <v>23.667906976744177</v>
      </c>
      <c r="P22" s="39">
        <f t="shared" si="5"/>
        <v>1.1111111111111127E-2</v>
      </c>
      <c r="Q22" s="23"/>
      <c r="R22" s="73">
        <f t="shared" si="2"/>
        <v>0.28472222222222221</v>
      </c>
      <c r="S22" s="56"/>
    </row>
    <row r="23" spans="1:19" x14ac:dyDescent="0.25">
      <c r="A23" s="56"/>
      <c r="B23" s="76">
        <v>5</v>
      </c>
      <c r="C23" s="118">
        <v>0.26597222222222222</v>
      </c>
      <c r="D23" s="118">
        <v>0.27013888888888887</v>
      </c>
      <c r="E23" s="118">
        <v>0.27500000000000002</v>
      </c>
      <c r="F23" s="118">
        <v>0.27777777777777779</v>
      </c>
      <c r="G23" s="118">
        <v>0.28194444444444444</v>
      </c>
      <c r="H23" s="118">
        <v>0.28541666666666665</v>
      </c>
      <c r="I23" s="118">
        <v>0.28749999999999998</v>
      </c>
      <c r="J23" s="118">
        <v>0.29097222222222224</v>
      </c>
      <c r="K23" s="118">
        <v>0.29305555555555557</v>
      </c>
      <c r="L23" s="118">
        <v>0.29583333333333334</v>
      </c>
      <c r="M23" s="77">
        <f t="shared" si="3"/>
        <v>16.961999999999996</v>
      </c>
      <c r="N23" s="21">
        <f t="shared" si="4"/>
        <v>2.9861111111111116E-2</v>
      </c>
      <c r="O23" s="22">
        <f t="shared" si="1"/>
        <v>23.667906976744177</v>
      </c>
      <c r="P23" s="39">
        <f t="shared" si="5"/>
        <v>1.1111111111111127E-2</v>
      </c>
      <c r="Q23" s="23"/>
      <c r="R23" s="73">
        <f t="shared" si="2"/>
        <v>0.29583333333333334</v>
      </c>
      <c r="S23" s="56"/>
    </row>
    <row r="24" spans="1:19" x14ac:dyDescent="0.25">
      <c r="A24" s="56"/>
      <c r="B24" s="76">
        <v>6</v>
      </c>
      <c r="C24" s="118">
        <v>0.27708333333333335</v>
      </c>
      <c r="D24" s="118">
        <v>0.28125</v>
      </c>
      <c r="E24" s="118">
        <v>0.28611111111111109</v>
      </c>
      <c r="F24" s="118">
        <v>0.28888888888888886</v>
      </c>
      <c r="G24" s="118">
        <v>0.29305555555555557</v>
      </c>
      <c r="H24" s="118">
        <v>0.29652777777777778</v>
      </c>
      <c r="I24" s="118">
        <v>0.2986111111111111</v>
      </c>
      <c r="J24" s="118">
        <v>0.30208333333333337</v>
      </c>
      <c r="K24" s="118">
        <v>0.3041666666666667</v>
      </c>
      <c r="L24" s="118">
        <v>0.30694444444444446</v>
      </c>
      <c r="M24" s="77">
        <f t="shared" si="3"/>
        <v>16.961999999999996</v>
      </c>
      <c r="N24" s="21">
        <f t="shared" si="4"/>
        <v>2.9861111111111116E-2</v>
      </c>
      <c r="O24" s="22">
        <f t="shared" si="1"/>
        <v>23.667906976744177</v>
      </c>
      <c r="P24" s="39">
        <f t="shared" si="5"/>
        <v>1.1111111111111072E-2</v>
      </c>
      <c r="Q24" s="23"/>
      <c r="R24" s="73">
        <f t="shared" si="2"/>
        <v>0.30694444444444446</v>
      </c>
      <c r="S24" s="56"/>
    </row>
    <row r="25" spans="1:19" x14ac:dyDescent="0.25">
      <c r="A25" s="56"/>
      <c r="B25" s="76">
        <v>7</v>
      </c>
      <c r="C25" s="118">
        <v>0.28819444444444442</v>
      </c>
      <c r="D25" s="118">
        <v>0.29236111111111113</v>
      </c>
      <c r="E25" s="118">
        <v>0.29722222222222222</v>
      </c>
      <c r="F25" s="118">
        <v>0.30000000000000004</v>
      </c>
      <c r="G25" s="118">
        <v>0.30486111111111114</v>
      </c>
      <c r="H25" s="118">
        <v>0.30833333333333335</v>
      </c>
      <c r="I25" s="118">
        <v>0.31041666666666667</v>
      </c>
      <c r="J25" s="118">
        <v>0.31388888888888888</v>
      </c>
      <c r="K25" s="118">
        <v>0.31597222222222227</v>
      </c>
      <c r="L25" s="118">
        <v>0.31875000000000003</v>
      </c>
      <c r="M25" s="77">
        <f t="shared" si="3"/>
        <v>16.961999999999996</v>
      </c>
      <c r="N25" s="21">
        <f t="shared" si="4"/>
        <v>3.0555555555555614E-2</v>
      </c>
      <c r="O25" s="22">
        <f t="shared" si="1"/>
        <v>23.129999999999949</v>
      </c>
      <c r="P25" s="39">
        <f t="shared" si="5"/>
        <v>1.1111111111111127E-2</v>
      </c>
      <c r="Q25" s="23"/>
      <c r="R25" s="73">
        <f t="shared" si="2"/>
        <v>0.31875000000000003</v>
      </c>
      <c r="S25" s="56"/>
    </row>
    <row r="26" spans="1:19" x14ac:dyDescent="0.25">
      <c r="A26" s="56"/>
      <c r="B26" s="76">
        <v>8</v>
      </c>
      <c r="C26" s="118">
        <v>0.29930555555555555</v>
      </c>
      <c r="D26" s="118">
        <v>0.30347222222222225</v>
      </c>
      <c r="E26" s="118">
        <v>0.30833333333333335</v>
      </c>
      <c r="F26" s="118">
        <v>0.31111111111111112</v>
      </c>
      <c r="G26" s="118">
        <v>0.31597222222222227</v>
      </c>
      <c r="H26" s="118">
        <v>0.31944444444444448</v>
      </c>
      <c r="I26" s="118">
        <v>0.3215277777777778</v>
      </c>
      <c r="J26" s="118">
        <v>0.32500000000000001</v>
      </c>
      <c r="K26" s="118">
        <v>0.32708333333333334</v>
      </c>
      <c r="L26" s="118">
        <v>0.32986111111111116</v>
      </c>
      <c r="M26" s="77">
        <f t="shared" si="3"/>
        <v>16.961999999999996</v>
      </c>
      <c r="N26" s="21">
        <f t="shared" si="4"/>
        <v>3.0555555555555614E-2</v>
      </c>
      <c r="O26" s="22">
        <f t="shared" si="1"/>
        <v>23.129999999999949</v>
      </c>
      <c r="P26" s="39">
        <f t="shared" si="5"/>
        <v>9.0277777777778012E-3</v>
      </c>
      <c r="Q26" s="23"/>
      <c r="R26" s="73">
        <f t="shared" si="2"/>
        <v>0.32986111111111116</v>
      </c>
      <c r="S26" s="56"/>
    </row>
    <row r="27" spans="1:19" x14ac:dyDescent="0.25">
      <c r="A27" s="56"/>
      <c r="B27" s="76">
        <v>9</v>
      </c>
      <c r="C27" s="118">
        <v>0.30833333333333335</v>
      </c>
      <c r="D27" s="118">
        <v>0.3125</v>
      </c>
      <c r="E27" s="118">
        <v>0.31736111111111115</v>
      </c>
      <c r="F27" s="118">
        <v>0.32013888888888892</v>
      </c>
      <c r="G27" s="118">
        <v>0.32500000000000001</v>
      </c>
      <c r="H27" s="118">
        <v>0.32847222222222222</v>
      </c>
      <c r="I27" s="118">
        <v>0.3305555555555556</v>
      </c>
      <c r="J27" s="118">
        <v>0.33402777777777776</v>
      </c>
      <c r="K27" s="118">
        <v>0.33611111111111108</v>
      </c>
      <c r="L27" s="118">
        <v>0.33888888888888885</v>
      </c>
      <c r="M27" s="77">
        <f t="shared" si="3"/>
        <v>16.961999999999996</v>
      </c>
      <c r="N27" s="21">
        <f t="shared" si="4"/>
        <v>3.0555555555555503E-2</v>
      </c>
      <c r="O27" s="22">
        <f t="shared" si="1"/>
        <v>23.130000000000038</v>
      </c>
      <c r="P27" s="39">
        <f t="shared" si="5"/>
        <v>9.0277777777778012E-3</v>
      </c>
      <c r="Q27" s="23"/>
      <c r="R27" s="73">
        <f t="shared" si="2"/>
        <v>0.33888888888888885</v>
      </c>
      <c r="S27" s="56"/>
    </row>
    <row r="28" spans="1:19" x14ac:dyDescent="0.25">
      <c r="A28" s="56"/>
      <c r="B28" s="76">
        <v>10</v>
      </c>
      <c r="C28" s="118">
        <v>0.31736111111111115</v>
      </c>
      <c r="D28" s="118">
        <v>0.3215277777777778</v>
      </c>
      <c r="E28" s="118">
        <v>0.3263888888888889</v>
      </c>
      <c r="F28" s="118">
        <v>0.32916666666666666</v>
      </c>
      <c r="G28" s="118">
        <v>0.33402777777777776</v>
      </c>
      <c r="H28" s="118">
        <v>0.33749999999999997</v>
      </c>
      <c r="I28" s="118">
        <v>0.33958333333333329</v>
      </c>
      <c r="J28" s="118">
        <v>0.34305555555555556</v>
      </c>
      <c r="K28" s="118">
        <v>0.34513888888888888</v>
      </c>
      <c r="L28" s="118">
        <v>0.34791666666666665</v>
      </c>
      <c r="M28" s="77">
        <f t="shared" si="3"/>
        <v>16.961999999999996</v>
      </c>
      <c r="N28" s="21">
        <f t="shared" si="4"/>
        <v>3.0555555555555503E-2</v>
      </c>
      <c r="O28" s="22">
        <f t="shared" si="1"/>
        <v>23.130000000000038</v>
      </c>
      <c r="P28" s="39">
        <f t="shared" si="5"/>
        <v>9.0277777777777457E-3</v>
      </c>
      <c r="Q28" s="23"/>
      <c r="R28" s="73">
        <f t="shared" si="2"/>
        <v>0.34791666666666665</v>
      </c>
      <c r="S28" s="56"/>
    </row>
    <row r="29" spans="1:19" x14ac:dyDescent="0.25">
      <c r="A29" s="56"/>
      <c r="B29" s="76">
        <v>11</v>
      </c>
      <c r="C29" s="118">
        <v>0.3263888888888889</v>
      </c>
      <c r="D29" s="118">
        <v>0.3305555555555556</v>
      </c>
      <c r="E29" s="118">
        <v>0.33541666666666664</v>
      </c>
      <c r="F29" s="118">
        <v>0.33819444444444441</v>
      </c>
      <c r="G29" s="118">
        <v>0.34305555555555556</v>
      </c>
      <c r="H29" s="118">
        <v>0.34652777777777777</v>
      </c>
      <c r="I29" s="118">
        <v>0.34861111111111109</v>
      </c>
      <c r="J29" s="118">
        <v>0.3520833333333333</v>
      </c>
      <c r="K29" s="118">
        <v>0.35416666666666663</v>
      </c>
      <c r="L29" s="118">
        <v>0.3569444444444444</v>
      </c>
      <c r="M29" s="77">
        <f t="shared" si="3"/>
        <v>16.961999999999996</v>
      </c>
      <c r="N29" s="21">
        <f t="shared" si="4"/>
        <v>3.0555555555555503E-2</v>
      </c>
      <c r="O29" s="22">
        <f t="shared" si="1"/>
        <v>23.130000000000038</v>
      </c>
      <c r="P29" s="39">
        <f t="shared" si="5"/>
        <v>9.0277777777777457E-3</v>
      </c>
      <c r="Q29" s="23"/>
      <c r="R29" s="73">
        <f t="shared" si="2"/>
        <v>0.3569444444444444</v>
      </c>
      <c r="S29" s="56"/>
    </row>
    <row r="30" spans="1:19" x14ac:dyDescent="0.25">
      <c r="A30" s="56"/>
      <c r="B30" s="76">
        <v>12</v>
      </c>
      <c r="C30" s="118">
        <v>0.33541666666666664</v>
      </c>
      <c r="D30" s="118">
        <v>0.33958333333333329</v>
      </c>
      <c r="E30" s="118">
        <v>0.34444444444444444</v>
      </c>
      <c r="F30" s="118">
        <v>0.34722222222222221</v>
      </c>
      <c r="G30" s="118">
        <v>0.3520833333333333</v>
      </c>
      <c r="H30" s="118">
        <v>0.35555555555555551</v>
      </c>
      <c r="I30" s="118">
        <v>0.3576388888888889</v>
      </c>
      <c r="J30" s="118">
        <v>0.3611111111111111</v>
      </c>
      <c r="K30" s="118">
        <v>0.36319444444444443</v>
      </c>
      <c r="L30" s="118">
        <v>0.3659722222222222</v>
      </c>
      <c r="M30" s="77">
        <f t="shared" si="3"/>
        <v>16.961999999999996</v>
      </c>
      <c r="N30" s="21">
        <f t="shared" si="4"/>
        <v>3.0555555555555558E-2</v>
      </c>
      <c r="O30" s="22">
        <f t="shared" si="1"/>
        <v>23.129999999999995</v>
      </c>
      <c r="P30" s="39">
        <f t="shared" si="5"/>
        <v>9.0277777777778012E-3</v>
      </c>
      <c r="Q30" s="23"/>
      <c r="R30" s="73">
        <f t="shared" si="2"/>
        <v>0.3659722222222222</v>
      </c>
      <c r="S30" s="56"/>
    </row>
    <row r="31" spans="1:19" x14ac:dyDescent="0.25">
      <c r="A31" s="56"/>
      <c r="B31" s="76">
        <v>13</v>
      </c>
      <c r="C31" s="118">
        <v>0.34444444444444444</v>
      </c>
      <c r="D31" s="118">
        <v>0.34861111111111109</v>
      </c>
      <c r="E31" s="118">
        <v>0.35347222222222219</v>
      </c>
      <c r="F31" s="118">
        <v>0.35624999999999996</v>
      </c>
      <c r="G31" s="118">
        <v>0.3611111111111111</v>
      </c>
      <c r="H31" s="118">
        <v>0.36458333333333331</v>
      </c>
      <c r="I31" s="118">
        <v>0.36666666666666664</v>
      </c>
      <c r="J31" s="118">
        <v>0.37013888888888885</v>
      </c>
      <c r="K31" s="118">
        <v>0.37222222222222223</v>
      </c>
      <c r="L31" s="118">
        <v>0.375</v>
      </c>
      <c r="M31" s="77">
        <f t="shared" si="3"/>
        <v>16.961999999999996</v>
      </c>
      <c r="N31" s="21">
        <f t="shared" si="4"/>
        <v>3.0555555555555558E-2</v>
      </c>
      <c r="O31" s="22">
        <f t="shared" si="1"/>
        <v>23.129999999999995</v>
      </c>
      <c r="P31" s="39">
        <f t="shared" si="5"/>
        <v>9.0277777777777457E-3</v>
      </c>
      <c r="Q31" s="23"/>
      <c r="R31" s="73">
        <f t="shared" si="2"/>
        <v>0.375</v>
      </c>
      <c r="S31" s="56"/>
    </row>
    <row r="32" spans="1:19" x14ac:dyDescent="0.25">
      <c r="A32" s="56"/>
      <c r="B32" s="76">
        <v>14</v>
      </c>
      <c r="C32" s="118">
        <v>0.35347222222222219</v>
      </c>
      <c r="D32" s="118">
        <v>0.3576388888888889</v>
      </c>
      <c r="E32" s="118">
        <v>0.36249999999999999</v>
      </c>
      <c r="F32" s="118">
        <v>0.36527777777777776</v>
      </c>
      <c r="G32" s="118">
        <v>0.37013888888888885</v>
      </c>
      <c r="H32" s="118">
        <v>0.37361111111111112</v>
      </c>
      <c r="I32" s="118">
        <v>0.37569444444444444</v>
      </c>
      <c r="J32" s="118">
        <v>0.37916666666666665</v>
      </c>
      <c r="K32" s="118">
        <v>0.38124999999999998</v>
      </c>
      <c r="L32" s="118">
        <v>0.3840277777777778</v>
      </c>
      <c r="M32" s="77">
        <f t="shared" si="3"/>
        <v>16.961999999999996</v>
      </c>
      <c r="N32" s="21">
        <f t="shared" si="4"/>
        <v>3.0555555555555614E-2</v>
      </c>
      <c r="O32" s="22">
        <f t="shared" si="1"/>
        <v>23.129999999999949</v>
      </c>
      <c r="P32" s="39">
        <f t="shared" si="5"/>
        <v>9.0277777777778012E-3</v>
      </c>
      <c r="Q32" s="23"/>
      <c r="R32" s="73">
        <f t="shared" si="2"/>
        <v>0.3840277777777778</v>
      </c>
      <c r="S32" s="56"/>
    </row>
    <row r="33" spans="1:19" x14ac:dyDescent="0.25">
      <c r="A33" s="56"/>
      <c r="B33" s="76">
        <v>15</v>
      </c>
      <c r="C33" s="118">
        <v>0.36249999999999999</v>
      </c>
      <c r="D33" s="118">
        <v>0.36666666666666664</v>
      </c>
      <c r="E33" s="118">
        <v>0.37152777777777779</v>
      </c>
      <c r="F33" s="118">
        <v>0.37430555555555556</v>
      </c>
      <c r="G33" s="118">
        <v>0.37916666666666665</v>
      </c>
      <c r="H33" s="118">
        <v>0.38263888888888886</v>
      </c>
      <c r="I33" s="118">
        <v>0.38472222222222224</v>
      </c>
      <c r="J33" s="118">
        <v>0.38819444444444445</v>
      </c>
      <c r="K33" s="118">
        <v>0.39027777777777778</v>
      </c>
      <c r="L33" s="118">
        <v>0.39305555555555555</v>
      </c>
      <c r="M33" s="77">
        <f t="shared" si="3"/>
        <v>16.961999999999996</v>
      </c>
      <c r="N33" s="21">
        <f t="shared" si="4"/>
        <v>3.0555555555555558E-2</v>
      </c>
      <c r="O33" s="22">
        <f t="shared" si="1"/>
        <v>23.129999999999995</v>
      </c>
      <c r="P33" s="39">
        <f t="shared" si="5"/>
        <v>1.1111111111111127E-2</v>
      </c>
      <c r="Q33" s="23"/>
      <c r="R33" s="73">
        <f t="shared" si="2"/>
        <v>0.39305555555555555</v>
      </c>
      <c r="S33" s="56"/>
    </row>
    <row r="34" spans="1:19" x14ac:dyDescent="0.25">
      <c r="A34" s="56"/>
      <c r="B34" s="76">
        <v>16</v>
      </c>
      <c r="C34" s="118">
        <v>0.37361111111111112</v>
      </c>
      <c r="D34" s="118">
        <v>0.37777777777777777</v>
      </c>
      <c r="E34" s="118">
        <v>0.38263888888888886</v>
      </c>
      <c r="F34" s="118">
        <v>0.38541666666666669</v>
      </c>
      <c r="G34" s="118">
        <v>0.39027777777777778</v>
      </c>
      <c r="H34" s="118">
        <v>0.39374999999999999</v>
      </c>
      <c r="I34" s="118">
        <v>0.39583333333333331</v>
      </c>
      <c r="J34" s="118">
        <v>0.39930555555555558</v>
      </c>
      <c r="K34" s="118">
        <v>0.40138888888888891</v>
      </c>
      <c r="L34" s="118">
        <v>0.40416666666666667</v>
      </c>
      <c r="M34" s="77">
        <f t="shared" si="3"/>
        <v>16.961999999999996</v>
      </c>
      <c r="N34" s="21">
        <f t="shared" si="4"/>
        <v>3.0555555555555558E-2</v>
      </c>
      <c r="O34" s="22">
        <f t="shared" si="1"/>
        <v>23.129999999999995</v>
      </c>
      <c r="P34" s="39">
        <f t="shared" si="5"/>
        <v>1.1111111111111127E-2</v>
      </c>
      <c r="Q34" s="23"/>
      <c r="R34" s="73">
        <f t="shared" si="2"/>
        <v>0.40416666666666667</v>
      </c>
      <c r="S34" s="56"/>
    </row>
    <row r="35" spans="1:19" x14ac:dyDescent="0.25">
      <c r="A35" s="56"/>
      <c r="B35" s="76">
        <v>17</v>
      </c>
      <c r="C35" s="118">
        <v>0.38472222222222224</v>
      </c>
      <c r="D35" s="118">
        <v>0.3888888888888889</v>
      </c>
      <c r="E35" s="118">
        <v>0.39374999999999999</v>
      </c>
      <c r="F35" s="118">
        <v>0.39652777777777776</v>
      </c>
      <c r="G35" s="118">
        <v>0.40138888888888891</v>
      </c>
      <c r="H35" s="118">
        <v>0.40486111111111112</v>
      </c>
      <c r="I35" s="118">
        <v>0.40694444444444444</v>
      </c>
      <c r="J35" s="118">
        <v>0.41041666666666665</v>
      </c>
      <c r="K35" s="118">
        <v>0.41249999999999998</v>
      </c>
      <c r="L35" s="118">
        <v>0.4152777777777778</v>
      </c>
      <c r="M35" s="77">
        <f t="shared" si="3"/>
        <v>16.961999999999996</v>
      </c>
      <c r="N35" s="21">
        <f t="shared" si="4"/>
        <v>3.0555555555555558E-2</v>
      </c>
      <c r="O35" s="22">
        <f t="shared" si="1"/>
        <v>23.129999999999995</v>
      </c>
      <c r="P35" s="39">
        <f t="shared" si="5"/>
        <v>1.1111111111111072E-2</v>
      </c>
      <c r="Q35" s="23"/>
      <c r="R35" s="73">
        <f t="shared" si="2"/>
        <v>0.4152777777777778</v>
      </c>
      <c r="S35" s="56"/>
    </row>
    <row r="36" spans="1:19" x14ac:dyDescent="0.25">
      <c r="A36" s="56"/>
      <c r="B36" s="76">
        <v>18</v>
      </c>
      <c r="C36" s="118">
        <v>0.39583333333333331</v>
      </c>
      <c r="D36" s="118">
        <v>0.4</v>
      </c>
      <c r="E36" s="118">
        <v>0.40486111111111112</v>
      </c>
      <c r="F36" s="118">
        <v>0.40763888888888888</v>
      </c>
      <c r="G36" s="118">
        <v>0.41249999999999998</v>
      </c>
      <c r="H36" s="118">
        <v>0.41597222222222224</v>
      </c>
      <c r="I36" s="118">
        <v>0.41805555555555557</v>
      </c>
      <c r="J36" s="118">
        <v>0.42152777777777778</v>
      </c>
      <c r="K36" s="118">
        <v>0.4236111111111111</v>
      </c>
      <c r="L36" s="118">
        <v>0.42638888888888893</v>
      </c>
      <c r="M36" s="77">
        <f t="shared" si="3"/>
        <v>16.961999999999996</v>
      </c>
      <c r="N36" s="21">
        <f t="shared" si="4"/>
        <v>3.0555555555555614E-2</v>
      </c>
      <c r="O36" s="22">
        <f t="shared" si="1"/>
        <v>23.129999999999949</v>
      </c>
      <c r="P36" s="39">
        <f t="shared" si="5"/>
        <v>1.1111111111111127E-2</v>
      </c>
      <c r="Q36" s="23"/>
      <c r="R36" s="73">
        <f t="shared" si="2"/>
        <v>0.42638888888888893</v>
      </c>
      <c r="S36" s="56"/>
    </row>
    <row r="37" spans="1:19" x14ac:dyDescent="0.25">
      <c r="A37" s="56"/>
      <c r="B37" s="76">
        <v>19</v>
      </c>
      <c r="C37" s="118">
        <v>0.40694444444444444</v>
      </c>
      <c r="D37" s="118">
        <v>0.41111111111111109</v>
      </c>
      <c r="E37" s="118">
        <v>0.41597222222222224</v>
      </c>
      <c r="F37" s="118">
        <v>0.41875000000000001</v>
      </c>
      <c r="G37" s="118">
        <v>0.4236111111111111</v>
      </c>
      <c r="H37" s="118">
        <v>0.42708333333333337</v>
      </c>
      <c r="I37" s="118">
        <v>0.4291666666666667</v>
      </c>
      <c r="J37" s="118">
        <v>0.43263888888888891</v>
      </c>
      <c r="K37" s="118">
        <v>0.43472222222222223</v>
      </c>
      <c r="L37" s="118">
        <v>0.4375</v>
      </c>
      <c r="M37" s="77">
        <f t="shared" si="3"/>
        <v>16.961999999999996</v>
      </c>
      <c r="N37" s="21">
        <f t="shared" si="4"/>
        <v>3.0555555555555558E-2</v>
      </c>
      <c r="O37" s="22">
        <f t="shared" si="1"/>
        <v>23.129999999999995</v>
      </c>
      <c r="P37" s="39">
        <f t="shared" si="5"/>
        <v>1.1111111111111127E-2</v>
      </c>
      <c r="Q37" s="23"/>
      <c r="R37" s="73">
        <f t="shared" si="2"/>
        <v>0.4375</v>
      </c>
      <c r="S37" s="56"/>
    </row>
    <row r="38" spans="1:19" x14ac:dyDescent="0.25">
      <c r="A38" s="56"/>
      <c r="B38" s="76">
        <v>20</v>
      </c>
      <c r="C38" s="118">
        <v>0.41805555555555557</v>
      </c>
      <c r="D38" s="118">
        <v>0.42222222222222222</v>
      </c>
      <c r="E38" s="118">
        <v>0.42708333333333337</v>
      </c>
      <c r="F38" s="118">
        <v>0.42986111111111114</v>
      </c>
      <c r="G38" s="118">
        <v>0.43472222222222223</v>
      </c>
      <c r="H38" s="118">
        <v>0.43819444444444444</v>
      </c>
      <c r="I38" s="118">
        <v>0.44027777777777777</v>
      </c>
      <c r="J38" s="118">
        <v>0.44375000000000003</v>
      </c>
      <c r="K38" s="118">
        <v>0.44583333333333336</v>
      </c>
      <c r="L38" s="118">
        <v>0.44861111111111113</v>
      </c>
      <c r="M38" s="77">
        <f t="shared" si="3"/>
        <v>16.961999999999996</v>
      </c>
      <c r="N38" s="21">
        <f t="shared" si="4"/>
        <v>3.0555555555555558E-2</v>
      </c>
      <c r="O38" s="22">
        <f t="shared" si="1"/>
        <v>23.129999999999995</v>
      </c>
      <c r="P38" s="39">
        <f t="shared" si="5"/>
        <v>1.1111111111111127E-2</v>
      </c>
      <c r="Q38" s="23"/>
      <c r="R38" s="73">
        <f t="shared" si="2"/>
        <v>0.44861111111111113</v>
      </c>
      <c r="S38" s="56"/>
    </row>
    <row r="39" spans="1:19" x14ac:dyDescent="0.25">
      <c r="A39" s="56"/>
      <c r="B39" s="76">
        <v>21</v>
      </c>
      <c r="C39" s="118">
        <v>0.4291666666666667</v>
      </c>
      <c r="D39" s="118">
        <v>0.43333333333333335</v>
      </c>
      <c r="E39" s="118">
        <v>0.43819444444444444</v>
      </c>
      <c r="F39" s="118">
        <v>0.44097222222222227</v>
      </c>
      <c r="G39" s="118">
        <v>0.44583333333333336</v>
      </c>
      <c r="H39" s="118">
        <v>0.44930555555555557</v>
      </c>
      <c r="I39" s="118">
        <v>0.4513888888888889</v>
      </c>
      <c r="J39" s="118">
        <v>0.45486111111111116</v>
      </c>
      <c r="K39" s="118">
        <v>0.45694444444444449</v>
      </c>
      <c r="L39" s="118">
        <v>0.4597222222222222</v>
      </c>
      <c r="M39" s="77">
        <f t="shared" si="3"/>
        <v>16.961999999999996</v>
      </c>
      <c r="N39" s="21">
        <f t="shared" si="4"/>
        <v>3.0555555555555503E-2</v>
      </c>
      <c r="O39" s="22">
        <f t="shared" si="1"/>
        <v>23.130000000000038</v>
      </c>
      <c r="P39" s="39">
        <f t="shared" si="5"/>
        <v>1.1111111111111072E-2</v>
      </c>
      <c r="Q39" s="23"/>
      <c r="R39" s="73">
        <f t="shared" si="2"/>
        <v>0.4597222222222222</v>
      </c>
      <c r="S39" s="56"/>
    </row>
    <row r="40" spans="1:19" x14ac:dyDescent="0.25">
      <c r="A40" s="56"/>
      <c r="B40" s="76">
        <v>22</v>
      </c>
      <c r="C40" s="118">
        <v>0.44027777777777777</v>
      </c>
      <c r="D40" s="118">
        <v>0.44444444444444448</v>
      </c>
      <c r="E40" s="118">
        <v>0.44930555555555557</v>
      </c>
      <c r="F40" s="118">
        <v>0.45208333333333334</v>
      </c>
      <c r="G40" s="118">
        <v>0.45694444444444449</v>
      </c>
      <c r="H40" s="118">
        <v>0.46041666666666664</v>
      </c>
      <c r="I40" s="118">
        <v>0.46249999999999997</v>
      </c>
      <c r="J40" s="118">
        <v>0.46597222222222218</v>
      </c>
      <c r="K40" s="118">
        <v>0.46805555555555556</v>
      </c>
      <c r="L40" s="118">
        <v>0.47083333333333333</v>
      </c>
      <c r="M40" s="77">
        <f t="shared" si="3"/>
        <v>16.961999999999996</v>
      </c>
      <c r="N40" s="21">
        <f t="shared" si="4"/>
        <v>3.0555555555555558E-2</v>
      </c>
      <c r="O40" s="22">
        <f t="shared" si="1"/>
        <v>23.129999999999995</v>
      </c>
      <c r="P40" s="39">
        <f t="shared" si="5"/>
        <v>1.1111111111111127E-2</v>
      </c>
      <c r="Q40" s="23"/>
      <c r="R40" s="73">
        <f t="shared" si="2"/>
        <v>0.47083333333333333</v>
      </c>
      <c r="S40" s="56"/>
    </row>
    <row r="41" spans="1:19" x14ac:dyDescent="0.25">
      <c r="A41" s="56"/>
      <c r="B41" s="76">
        <v>23</v>
      </c>
      <c r="C41" s="118">
        <v>0.4513888888888889</v>
      </c>
      <c r="D41" s="118">
        <v>0.4555555555555556</v>
      </c>
      <c r="E41" s="118">
        <v>0.46041666666666664</v>
      </c>
      <c r="F41" s="118">
        <v>0.46319444444444441</v>
      </c>
      <c r="G41" s="118">
        <v>0.46805555555555556</v>
      </c>
      <c r="H41" s="118">
        <v>0.47152777777777777</v>
      </c>
      <c r="I41" s="118">
        <v>0.47361111111111109</v>
      </c>
      <c r="J41" s="118">
        <v>0.4770833333333333</v>
      </c>
      <c r="K41" s="118">
        <v>0.47916666666666663</v>
      </c>
      <c r="L41" s="118">
        <v>0.4819444444444444</v>
      </c>
      <c r="M41" s="77">
        <f t="shared" si="3"/>
        <v>16.961999999999996</v>
      </c>
      <c r="N41" s="21">
        <f t="shared" si="4"/>
        <v>3.0555555555555503E-2</v>
      </c>
      <c r="O41" s="22">
        <f t="shared" si="1"/>
        <v>23.130000000000038</v>
      </c>
      <c r="P41" s="39">
        <f t="shared" si="5"/>
        <v>1.1111111111111072E-2</v>
      </c>
      <c r="Q41" s="23"/>
      <c r="R41" s="73">
        <f t="shared" si="2"/>
        <v>0.4819444444444444</v>
      </c>
      <c r="S41" s="56"/>
    </row>
    <row r="42" spans="1:19" x14ac:dyDescent="0.25">
      <c r="A42" s="56"/>
      <c r="B42" s="76">
        <v>24</v>
      </c>
      <c r="C42" s="118">
        <v>0.46249999999999997</v>
      </c>
      <c r="D42" s="118">
        <v>0.46666666666666667</v>
      </c>
      <c r="E42" s="118">
        <v>0.47152777777777777</v>
      </c>
      <c r="F42" s="118">
        <v>0.47430555555555554</v>
      </c>
      <c r="G42" s="118">
        <v>0.47916666666666663</v>
      </c>
      <c r="H42" s="118">
        <v>0.4826388888888889</v>
      </c>
      <c r="I42" s="118">
        <v>0.48472222222222222</v>
      </c>
      <c r="J42" s="118">
        <v>0.48819444444444443</v>
      </c>
      <c r="K42" s="118">
        <v>0.49027777777777776</v>
      </c>
      <c r="L42" s="118">
        <v>0.49305555555555552</v>
      </c>
      <c r="M42" s="77">
        <f t="shared" si="3"/>
        <v>16.961999999999996</v>
      </c>
      <c r="N42" s="21">
        <f t="shared" si="4"/>
        <v>3.0555555555555558E-2</v>
      </c>
      <c r="O42" s="22">
        <f t="shared" si="1"/>
        <v>23.129999999999995</v>
      </c>
      <c r="P42" s="39">
        <f t="shared" si="5"/>
        <v>1.1111111111111127E-2</v>
      </c>
      <c r="Q42" s="23"/>
      <c r="R42" s="73">
        <f t="shared" si="2"/>
        <v>0.49305555555555552</v>
      </c>
      <c r="S42" s="56"/>
    </row>
    <row r="43" spans="1:19" x14ac:dyDescent="0.25">
      <c r="A43" s="56"/>
      <c r="B43" s="76">
        <v>25</v>
      </c>
      <c r="C43" s="118">
        <v>0.47361111111111109</v>
      </c>
      <c r="D43" s="118">
        <v>0.47777777777777775</v>
      </c>
      <c r="E43" s="118">
        <v>0.4826388888888889</v>
      </c>
      <c r="F43" s="118">
        <v>0.48541666666666666</v>
      </c>
      <c r="G43" s="118">
        <v>0.49027777777777776</v>
      </c>
      <c r="H43" s="118">
        <v>0.49374999999999997</v>
      </c>
      <c r="I43" s="118">
        <v>0.49583333333333329</v>
      </c>
      <c r="J43" s="118">
        <v>0.49930555555555556</v>
      </c>
      <c r="K43" s="118">
        <v>0.50138888888888888</v>
      </c>
      <c r="L43" s="118">
        <v>0.50416666666666665</v>
      </c>
      <c r="M43" s="77">
        <f t="shared" si="3"/>
        <v>16.961999999999996</v>
      </c>
      <c r="N43" s="21">
        <f t="shared" si="4"/>
        <v>3.0555555555555558E-2</v>
      </c>
      <c r="O43" s="22">
        <f t="shared" si="1"/>
        <v>23.129999999999995</v>
      </c>
      <c r="P43" s="39">
        <f t="shared" si="5"/>
        <v>1.1111111111111127E-2</v>
      </c>
      <c r="Q43" s="23"/>
      <c r="R43" s="73">
        <f t="shared" si="2"/>
        <v>0.50416666666666665</v>
      </c>
      <c r="S43" s="56"/>
    </row>
    <row r="44" spans="1:19" x14ac:dyDescent="0.25">
      <c r="A44" s="56"/>
      <c r="B44" s="76">
        <v>26</v>
      </c>
      <c r="C44" s="118">
        <v>0.48472222222222222</v>
      </c>
      <c r="D44" s="118">
        <v>0.48888888888888887</v>
      </c>
      <c r="E44" s="118">
        <v>0.49374999999999997</v>
      </c>
      <c r="F44" s="118">
        <v>0.49652777777777779</v>
      </c>
      <c r="G44" s="118">
        <v>0.50138888888888888</v>
      </c>
      <c r="H44" s="118">
        <v>0.50486111111111109</v>
      </c>
      <c r="I44" s="118">
        <v>0.50694444444444442</v>
      </c>
      <c r="J44" s="118">
        <v>0.51041666666666663</v>
      </c>
      <c r="K44" s="118">
        <v>0.51249999999999996</v>
      </c>
      <c r="L44" s="118">
        <v>0.51527777777777772</v>
      </c>
      <c r="M44" s="77">
        <f t="shared" si="3"/>
        <v>16.961999999999996</v>
      </c>
      <c r="N44" s="21">
        <f t="shared" si="4"/>
        <v>3.0555555555555503E-2</v>
      </c>
      <c r="O44" s="22">
        <f t="shared" si="1"/>
        <v>23.130000000000038</v>
      </c>
      <c r="P44" s="39">
        <f t="shared" si="5"/>
        <v>9.0277777777777457E-3</v>
      </c>
      <c r="Q44" s="23"/>
      <c r="R44" s="73">
        <f t="shared" si="2"/>
        <v>0.51527777777777772</v>
      </c>
      <c r="S44" s="56"/>
    </row>
    <row r="45" spans="1:19" x14ac:dyDescent="0.25">
      <c r="A45" s="56"/>
      <c r="B45" s="76">
        <v>27</v>
      </c>
      <c r="C45" s="118">
        <v>0.49374999999999997</v>
      </c>
      <c r="D45" s="118">
        <v>0.49791666666666667</v>
      </c>
      <c r="E45" s="118">
        <v>0.50277777777777777</v>
      </c>
      <c r="F45" s="118">
        <v>0.50555555555555554</v>
      </c>
      <c r="G45" s="118">
        <v>0.51041666666666663</v>
      </c>
      <c r="H45" s="118">
        <v>0.51388888888888884</v>
      </c>
      <c r="I45" s="118">
        <v>0.51597222222222228</v>
      </c>
      <c r="J45" s="118">
        <v>0.51944444444444449</v>
      </c>
      <c r="K45" s="118">
        <v>0.52152777777777781</v>
      </c>
      <c r="L45" s="118">
        <v>0.52430555555555558</v>
      </c>
      <c r="M45" s="77">
        <f t="shared" si="3"/>
        <v>16.961999999999996</v>
      </c>
      <c r="N45" s="21">
        <f t="shared" si="4"/>
        <v>3.0555555555555614E-2</v>
      </c>
      <c r="O45" s="22">
        <f t="shared" si="1"/>
        <v>23.129999999999949</v>
      </c>
      <c r="P45" s="39">
        <f t="shared" si="5"/>
        <v>9.0277777777778012E-3</v>
      </c>
      <c r="Q45" s="23"/>
      <c r="R45" s="73">
        <f t="shared" si="2"/>
        <v>0.52430555555555558</v>
      </c>
      <c r="S45" s="56"/>
    </row>
    <row r="46" spans="1:19" x14ac:dyDescent="0.25">
      <c r="A46" s="56"/>
      <c r="B46" s="76">
        <v>28</v>
      </c>
      <c r="C46" s="118">
        <v>0.50277777777777777</v>
      </c>
      <c r="D46" s="118">
        <v>0.50694444444444442</v>
      </c>
      <c r="E46" s="118">
        <v>0.51180555555555551</v>
      </c>
      <c r="F46" s="118">
        <v>0.51458333333333328</v>
      </c>
      <c r="G46" s="118">
        <v>0.51944444444444449</v>
      </c>
      <c r="H46" s="118">
        <v>0.5229166666666667</v>
      </c>
      <c r="I46" s="118">
        <v>0.52500000000000002</v>
      </c>
      <c r="J46" s="118">
        <v>0.52847222222222223</v>
      </c>
      <c r="K46" s="118">
        <v>0.53055555555555556</v>
      </c>
      <c r="L46" s="118">
        <v>0.53333333333333333</v>
      </c>
      <c r="M46" s="77">
        <f t="shared" si="3"/>
        <v>16.961999999999996</v>
      </c>
      <c r="N46" s="21">
        <f t="shared" si="4"/>
        <v>3.0555555555555558E-2</v>
      </c>
      <c r="O46" s="22">
        <f t="shared" si="1"/>
        <v>23.129999999999995</v>
      </c>
      <c r="P46" s="39">
        <f t="shared" si="5"/>
        <v>9.0277777777777457E-3</v>
      </c>
      <c r="Q46" s="23"/>
      <c r="R46" s="73">
        <f t="shared" si="2"/>
        <v>0.53333333333333333</v>
      </c>
      <c r="S46" s="56"/>
    </row>
    <row r="47" spans="1:19" x14ac:dyDescent="0.25">
      <c r="A47" s="56"/>
      <c r="B47" s="76">
        <v>29</v>
      </c>
      <c r="C47" s="118">
        <v>0.51180555555555551</v>
      </c>
      <c r="D47" s="118">
        <v>0.51597222222222228</v>
      </c>
      <c r="E47" s="118">
        <v>0.52083333333333337</v>
      </c>
      <c r="F47" s="118">
        <v>0.52361111111111114</v>
      </c>
      <c r="G47" s="118">
        <v>0.52847222222222223</v>
      </c>
      <c r="H47" s="118">
        <v>0.53194444444444444</v>
      </c>
      <c r="I47" s="118">
        <v>0.53402777777777777</v>
      </c>
      <c r="J47" s="118">
        <v>0.53749999999999998</v>
      </c>
      <c r="K47" s="118">
        <v>0.5395833333333333</v>
      </c>
      <c r="L47" s="118">
        <v>0.54236111111111107</v>
      </c>
      <c r="M47" s="77">
        <f t="shared" si="3"/>
        <v>16.961999999999996</v>
      </c>
      <c r="N47" s="21">
        <f t="shared" si="4"/>
        <v>3.0555555555555558E-2</v>
      </c>
      <c r="O47" s="22">
        <f t="shared" si="1"/>
        <v>23.129999999999995</v>
      </c>
      <c r="P47" s="39">
        <f t="shared" si="5"/>
        <v>9.0277777777778567E-3</v>
      </c>
      <c r="Q47" s="23"/>
      <c r="R47" s="73">
        <f t="shared" si="2"/>
        <v>0.54236111111111107</v>
      </c>
      <c r="S47" s="56"/>
    </row>
    <row r="48" spans="1:19" x14ac:dyDescent="0.25">
      <c r="A48" s="56"/>
      <c r="B48" s="76">
        <v>30</v>
      </c>
      <c r="C48" s="118">
        <v>0.52083333333333337</v>
      </c>
      <c r="D48" s="118">
        <v>0.52500000000000002</v>
      </c>
      <c r="E48" s="118">
        <v>0.52986111111111112</v>
      </c>
      <c r="F48" s="118">
        <v>0.53263888888888888</v>
      </c>
      <c r="G48" s="118">
        <v>0.53749999999999998</v>
      </c>
      <c r="H48" s="118">
        <v>0.54097222222222219</v>
      </c>
      <c r="I48" s="118">
        <v>0.54305555555555551</v>
      </c>
      <c r="J48" s="118">
        <v>0.54652777777777772</v>
      </c>
      <c r="K48" s="118">
        <v>0.54861111111111105</v>
      </c>
      <c r="L48" s="118">
        <v>0.55138888888888882</v>
      </c>
      <c r="M48" s="77">
        <f t="shared" si="3"/>
        <v>16.961999999999996</v>
      </c>
      <c r="N48" s="21">
        <f t="shared" si="4"/>
        <v>3.0555555555555447E-2</v>
      </c>
      <c r="O48" s="22">
        <f t="shared" si="1"/>
        <v>23.130000000000077</v>
      </c>
      <c r="P48" s="39">
        <f t="shared" si="5"/>
        <v>9.0277777777777457E-3</v>
      </c>
      <c r="Q48" s="23"/>
      <c r="R48" s="73">
        <f t="shared" si="2"/>
        <v>0.55138888888888882</v>
      </c>
      <c r="S48" s="56"/>
    </row>
    <row r="49" spans="1:19" x14ac:dyDescent="0.25">
      <c r="A49" s="56"/>
      <c r="B49" s="76">
        <v>31</v>
      </c>
      <c r="C49" s="118">
        <v>0.52986111111111112</v>
      </c>
      <c r="D49" s="118">
        <v>0.53402777777777777</v>
      </c>
      <c r="E49" s="118">
        <v>0.53888888888888886</v>
      </c>
      <c r="F49" s="118">
        <v>0.54166666666666663</v>
      </c>
      <c r="G49" s="118">
        <v>0.54652777777777772</v>
      </c>
      <c r="H49" s="118">
        <v>0.54999999999999993</v>
      </c>
      <c r="I49" s="118">
        <v>0.55208333333333326</v>
      </c>
      <c r="J49" s="118">
        <v>0.55555555555555547</v>
      </c>
      <c r="K49" s="118">
        <v>0.5576388888888888</v>
      </c>
      <c r="L49" s="118">
        <v>0.56041666666666667</v>
      </c>
      <c r="M49" s="77">
        <f t="shared" si="3"/>
        <v>16.961999999999996</v>
      </c>
      <c r="N49" s="21">
        <f t="shared" si="4"/>
        <v>3.0555555555555558E-2</v>
      </c>
      <c r="O49" s="22">
        <f t="shared" si="1"/>
        <v>23.129999999999995</v>
      </c>
      <c r="P49" s="39">
        <f t="shared" si="5"/>
        <v>9.0277777777777457E-3</v>
      </c>
      <c r="Q49" s="23"/>
      <c r="R49" s="73">
        <f t="shared" si="2"/>
        <v>0.56041666666666667</v>
      </c>
      <c r="S49" s="56"/>
    </row>
    <row r="50" spans="1:19" x14ac:dyDescent="0.25">
      <c r="A50" s="56"/>
      <c r="B50" s="76">
        <v>32</v>
      </c>
      <c r="C50" s="118">
        <v>0.53888888888888886</v>
      </c>
      <c r="D50" s="118">
        <v>0.54305555555555551</v>
      </c>
      <c r="E50" s="118">
        <v>0.54791666666666661</v>
      </c>
      <c r="F50" s="118">
        <v>0.55069444444444438</v>
      </c>
      <c r="G50" s="118">
        <v>0.55555555555555547</v>
      </c>
      <c r="H50" s="118">
        <v>0.55902777777777779</v>
      </c>
      <c r="I50" s="118">
        <v>0.56111111111111112</v>
      </c>
      <c r="J50" s="118">
        <v>0.56458333333333333</v>
      </c>
      <c r="K50" s="118">
        <v>0.56666666666666665</v>
      </c>
      <c r="L50" s="118">
        <v>0.56944444444444442</v>
      </c>
      <c r="M50" s="77">
        <f t="shared" si="3"/>
        <v>16.961999999999996</v>
      </c>
      <c r="N50" s="21">
        <f t="shared" si="4"/>
        <v>3.0555555555555558E-2</v>
      </c>
      <c r="O50" s="22">
        <f t="shared" si="1"/>
        <v>23.129999999999995</v>
      </c>
      <c r="P50" s="39">
        <f t="shared" si="5"/>
        <v>9.0277777777777457E-3</v>
      </c>
      <c r="Q50" s="23"/>
      <c r="R50" s="73">
        <f t="shared" si="2"/>
        <v>0.56944444444444442</v>
      </c>
      <c r="S50" s="56"/>
    </row>
    <row r="51" spans="1:19" x14ac:dyDescent="0.25">
      <c r="A51" s="56"/>
      <c r="B51" s="76">
        <v>33</v>
      </c>
      <c r="C51" s="118">
        <v>0.54791666666666661</v>
      </c>
      <c r="D51" s="118">
        <v>0.55208333333333326</v>
      </c>
      <c r="E51" s="118">
        <v>0.55694444444444435</v>
      </c>
      <c r="F51" s="118">
        <v>0.55972222222222223</v>
      </c>
      <c r="G51" s="118">
        <v>0.56458333333333333</v>
      </c>
      <c r="H51" s="118">
        <v>0.56805555555555554</v>
      </c>
      <c r="I51" s="118">
        <v>0.57013888888888886</v>
      </c>
      <c r="J51" s="118">
        <v>0.57361111111111107</v>
      </c>
      <c r="K51" s="118">
        <v>0.5756944444444444</v>
      </c>
      <c r="L51" s="118">
        <v>0.57847222222222217</v>
      </c>
      <c r="M51" s="77">
        <f t="shared" si="3"/>
        <v>16.961999999999996</v>
      </c>
      <c r="N51" s="21">
        <f t="shared" si="4"/>
        <v>3.0555555555555558E-2</v>
      </c>
      <c r="O51" s="22">
        <f t="shared" si="1"/>
        <v>23.129999999999995</v>
      </c>
      <c r="P51" s="39">
        <f t="shared" si="5"/>
        <v>9.0277777777777457E-3</v>
      </c>
      <c r="Q51" s="23"/>
      <c r="R51" s="73">
        <f t="shared" si="2"/>
        <v>0.57847222222222217</v>
      </c>
      <c r="S51" s="56"/>
    </row>
    <row r="52" spans="1:19" x14ac:dyDescent="0.25">
      <c r="A52" s="56"/>
      <c r="B52" s="76">
        <v>34</v>
      </c>
      <c r="C52" s="118">
        <v>0.55694444444444435</v>
      </c>
      <c r="D52" s="118">
        <v>0.56111111111111112</v>
      </c>
      <c r="E52" s="118">
        <v>0.56597222222222221</v>
      </c>
      <c r="F52" s="118">
        <v>0.56874999999999998</v>
      </c>
      <c r="G52" s="118">
        <v>0.57361111111111107</v>
      </c>
      <c r="H52" s="118">
        <v>0.57708333333333328</v>
      </c>
      <c r="I52" s="118">
        <v>0.57916666666666661</v>
      </c>
      <c r="J52" s="118">
        <v>0.58263888888888882</v>
      </c>
      <c r="K52" s="118">
        <v>0.58472222222222225</v>
      </c>
      <c r="L52" s="118">
        <v>0.58750000000000002</v>
      </c>
      <c r="M52" s="77">
        <f t="shared" si="3"/>
        <v>16.961999999999996</v>
      </c>
      <c r="N52" s="21">
        <f t="shared" si="4"/>
        <v>3.0555555555555669E-2</v>
      </c>
      <c r="O52" s="22">
        <f t="shared" si="1"/>
        <v>23.12999999999991</v>
      </c>
      <c r="P52" s="39">
        <f t="shared" si="5"/>
        <v>9.0277777777778567E-3</v>
      </c>
      <c r="Q52" s="23"/>
      <c r="R52" s="73">
        <f t="shared" si="2"/>
        <v>0.58750000000000002</v>
      </c>
      <c r="S52" s="56"/>
    </row>
    <row r="53" spans="1:19" x14ac:dyDescent="0.25">
      <c r="A53" s="56"/>
      <c r="B53" s="76">
        <v>35</v>
      </c>
      <c r="C53" s="118">
        <v>0.56597222222222221</v>
      </c>
      <c r="D53" s="118">
        <v>0.57013888888888886</v>
      </c>
      <c r="E53" s="118">
        <v>0.57499999999999996</v>
      </c>
      <c r="F53" s="118">
        <v>0.57777777777777772</v>
      </c>
      <c r="G53" s="118">
        <v>0.58263888888888882</v>
      </c>
      <c r="H53" s="118">
        <v>0.58611111111111114</v>
      </c>
      <c r="I53" s="118">
        <v>0.58819444444444446</v>
      </c>
      <c r="J53" s="118">
        <v>0.59166666666666667</v>
      </c>
      <c r="K53" s="118">
        <v>0.59375</v>
      </c>
      <c r="L53" s="118">
        <v>0.59652777777777777</v>
      </c>
      <c r="M53" s="77">
        <f t="shared" si="3"/>
        <v>16.961999999999996</v>
      </c>
      <c r="N53" s="21">
        <f t="shared" si="4"/>
        <v>3.0555555555555558E-2</v>
      </c>
      <c r="O53" s="22">
        <f t="shared" si="1"/>
        <v>23.129999999999995</v>
      </c>
      <c r="P53" s="39">
        <f t="shared" si="5"/>
        <v>9.0277777777777457E-3</v>
      </c>
      <c r="Q53" s="23"/>
      <c r="R53" s="73">
        <f t="shared" si="2"/>
        <v>0.59652777777777777</v>
      </c>
      <c r="S53" s="56"/>
    </row>
    <row r="54" spans="1:19" x14ac:dyDescent="0.25">
      <c r="A54" s="56"/>
      <c r="B54" s="76">
        <v>36</v>
      </c>
      <c r="C54" s="118">
        <v>0.57499999999999996</v>
      </c>
      <c r="D54" s="118">
        <v>0.57916666666666661</v>
      </c>
      <c r="E54" s="118">
        <v>0.58402777777777781</v>
      </c>
      <c r="F54" s="118">
        <v>0.58680555555555558</v>
      </c>
      <c r="G54" s="118">
        <v>0.59166666666666667</v>
      </c>
      <c r="H54" s="118">
        <v>0.59513888888888888</v>
      </c>
      <c r="I54" s="118">
        <v>0.59722222222222221</v>
      </c>
      <c r="J54" s="118">
        <v>0.60069444444444453</v>
      </c>
      <c r="K54" s="118">
        <v>0.60277777777777786</v>
      </c>
      <c r="L54" s="118">
        <v>0.60555555555555562</v>
      </c>
      <c r="M54" s="77">
        <f t="shared" si="3"/>
        <v>16.961999999999996</v>
      </c>
      <c r="N54" s="21">
        <f t="shared" si="4"/>
        <v>3.0555555555555669E-2</v>
      </c>
      <c r="O54" s="22">
        <f t="shared" si="1"/>
        <v>23.12999999999991</v>
      </c>
      <c r="P54" s="39">
        <f t="shared" si="5"/>
        <v>1.1111111111111183E-2</v>
      </c>
      <c r="Q54" s="23"/>
      <c r="R54" s="73">
        <f t="shared" si="2"/>
        <v>0.60555555555555562</v>
      </c>
      <c r="S54" s="56"/>
    </row>
    <row r="55" spans="1:19" x14ac:dyDescent="0.25">
      <c r="A55" s="56"/>
      <c r="B55" s="76">
        <v>37</v>
      </c>
      <c r="C55" s="118">
        <v>0.58611111111111114</v>
      </c>
      <c r="D55" s="118">
        <v>0.59027777777777779</v>
      </c>
      <c r="E55" s="118">
        <v>0.59513888888888888</v>
      </c>
      <c r="F55" s="118">
        <v>0.59791666666666665</v>
      </c>
      <c r="G55" s="118">
        <v>0.60277777777777786</v>
      </c>
      <c r="H55" s="118">
        <v>0.60625000000000007</v>
      </c>
      <c r="I55" s="118">
        <v>0.60833333333333339</v>
      </c>
      <c r="J55" s="118">
        <v>0.6118055555555556</v>
      </c>
      <c r="K55" s="118">
        <v>0.61388888888888893</v>
      </c>
      <c r="L55" s="118">
        <v>0.6166666666666667</v>
      </c>
      <c r="M55" s="77">
        <f t="shared" si="3"/>
        <v>16.961999999999996</v>
      </c>
      <c r="N55" s="21">
        <f t="shared" si="4"/>
        <v>3.0555555555555558E-2</v>
      </c>
      <c r="O55" s="22">
        <f t="shared" si="1"/>
        <v>23.129999999999995</v>
      </c>
      <c r="P55" s="39">
        <f t="shared" si="5"/>
        <v>1.1111111111111072E-2</v>
      </c>
      <c r="Q55" s="23"/>
      <c r="R55" s="73">
        <f t="shared" si="2"/>
        <v>0.6166666666666667</v>
      </c>
      <c r="S55" s="56"/>
    </row>
    <row r="56" spans="1:19" x14ac:dyDescent="0.25">
      <c r="A56" s="56"/>
      <c r="B56" s="76">
        <v>38</v>
      </c>
      <c r="C56" s="118">
        <v>0.59722222222222221</v>
      </c>
      <c r="D56" s="118">
        <v>0.60138888888888897</v>
      </c>
      <c r="E56" s="118">
        <v>0.60625000000000007</v>
      </c>
      <c r="F56" s="118">
        <v>0.60902777777777783</v>
      </c>
      <c r="G56" s="118">
        <v>0.61388888888888893</v>
      </c>
      <c r="H56" s="118">
        <v>0.61736111111111114</v>
      </c>
      <c r="I56" s="118">
        <v>0.61944444444444446</v>
      </c>
      <c r="J56" s="118">
        <v>0.62291666666666667</v>
      </c>
      <c r="K56" s="118">
        <v>0.625</v>
      </c>
      <c r="L56" s="118">
        <v>0.62777777777777777</v>
      </c>
      <c r="M56" s="77">
        <f t="shared" si="3"/>
        <v>16.961999999999996</v>
      </c>
      <c r="N56" s="21">
        <f t="shared" si="4"/>
        <v>3.0555555555555558E-2</v>
      </c>
      <c r="O56" s="22">
        <f t="shared" si="1"/>
        <v>23.129999999999995</v>
      </c>
      <c r="P56" s="39">
        <f t="shared" si="5"/>
        <v>1.1111111111111183E-2</v>
      </c>
      <c r="Q56" s="23"/>
      <c r="R56" s="73">
        <f t="shared" si="2"/>
        <v>0.62777777777777777</v>
      </c>
      <c r="S56" s="56"/>
    </row>
    <row r="57" spans="1:19" x14ac:dyDescent="0.25">
      <c r="A57" s="56"/>
      <c r="B57" s="76">
        <v>39</v>
      </c>
      <c r="C57" s="118">
        <v>0.60833333333333339</v>
      </c>
      <c r="D57" s="118">
        <v>0.61250000000000004</v>
      </c>
      <c r="E57" s="118">
        <v>0.61736111111111114</v>
      </c>
      <c r="F57" s="118">
        <v>0.62013888888888891</v>
      </c>
      <c r="G57" s="118">
        <v>0.625</v>
      </c>
      <c r="H57" s="118">
        <v>0.62847222222222221</v>
      </c>
      <c r="I57" s="118">
        <v>0.63055555555555554</v>
      </c>
      <c r="J57" s="118">
        <v>0.63402777777777775</v>
      </c>
      <c r="K57" s="118">
        <v>0.63611111111111107</v>
      </c>
      <c r="L57" s="118">
        <v>0.63888888888888884</v>
      </c>
      <c r="M57" s="77">
        <f t="shared" si="3"/>
        <v>16.961999999999996</v>
      </c>
      <c r="N57" s="21">
        <f t="shared" si="4"/>
        <v>3.0555555555555447E-2</v>
      </c>
      <c r="O57" s="22">
        <f t="shared" si="1"/>
        <v>23.130000000000077</v>
      </c>
      <c r="P57" s="39">
        <f t="shared" si="5"/>
        <v>6.2499999999999778E-3</v>
      </c>
      <c r="Q57" s="23"/>
      <c r="R57" s="73">
        <f t="shared" si="2"/>
        <v>0.63888888888888884</v>
      </c>
      <c r="S57" s="56"/>
    </row>
    <row r="58" spans="1:19" x14ac:dyDescent="0.25">
      <c r="A58" s="56"/>
      <c r="B58" s="76">
        <v>40</v>
      </c>
      <c r="C58" s="118">
        <v>0.61458333333333337</v>
      </c>
      <c r="D58" s="118">
        <v>0.61875000000000002</v>
      </c>
      <c r="E58" s="118">
        <v>0.62361111111111112</v>
      </c>
      <c r="F58" s="118">
        <v>0.62638888888888888</v>
      </c>
      <c r="G58" s="118">
        <v>0.63124999999999998</v>
      </c>
      <c r="H58" s="118">
        <v>0.63472222222222219</v>
      </c>
      <c r="I58" s="118">
        <v>0.63680555555555551</v>
      </c>
      <c r="J58" s="118">
        <v>0.64027777777777772</v>
      </c>
      <c r="K58" s="118">
        <v>0.64236111111111116</v>
      </c>
      <c r="L58" s="118">
        <v>0.64513888888888893</v>
      </c>
      <c r="M58" s="77">
        <f t="shared" si="3"/>
        <v>16.961999999999996</v>
      </c>
      <c r="N58" s="21">
        <f t="shared" si="4"/>
        <v>3.0555555555555558E-2</v>
      </c>
      <c r="O58" s="22">
        <f t="shared" si="1"/>
        <v>23.129999999999995</v>
      </c>
      <c r="P58" s="39">
        <f t="shared" si="5"/>
        <v>1.1111111111111072E-2</v>
      </c>
      <c r="Q58" s="23"/>
      <c r="R58" s="73"/>
      <c r="S58" s="56"/>
    </row>
    <row r="59" spans="1:19" x14ac:dyDescent="0.25">
      <c r="A59" s="56"/>
      <c r="B59" s="76">
        <v>41</v>
      </c>
      <c r="C59" s="118">
        <v>0.62569444444444444</v>
      </c>
      <c r="D59" s="118">
        <v>0.62986111111111109</v>
      </c>
      <c r="E59" s="118">
        <v>0.63472222222222219</v>
      </c>
      <c r="F59" s="118">
        <v>0.63749999999999996</v>
      </c>
      <c r="G59" s="118">
        <v>0.64236111111111116</v>
      </c>
      <c r="H59" s="118">
        <v>0.64583333333333337</v>
      </c>
      <c r="I59" s="118">
        <v>0.6479166666666667</v>
      </c>
      <c r="J59" s="118">
        <v>0.65138888888888891</v>
      </c>
      <c r="K59" s="118">
        <v>0.65347222222222223</v>
      </c>
      <c r="L59" s="118">
        <v>0.65625</v>
      </c>
      <c r="M59" s="77">
        <f t="shared" si="3"/>
        <v>16.961999999999996</v>
      </c>
      <c r="N59" s="21">
        <f t="shared" si="4"/>
        <v>3.0555555555555558E-2</v>
      </c>
      <c r="O59" s="22">
        <f t="shared" si="1"/>
        <v>23.129999999999995</v>
      </c>
      <c r="P59" s="39">
        <f t="shared" si="5"/>
        <v>1.1111111111111072E-2</v>
      </c>
      <c r="Q59" s="23"/>
      <c r="R59" s="73"/>
      <c r="S59" s="56"/>
    </row>
    <row r="60" spans="1:19" x14ac:dyDescent="0.25">
      <c r="A60" s="56"/>
      <c r="B60" s="76">
        <v>42</v>
      </c>
      <c r="C60" s="118">
        <v>0.63680555555555551</v>
      </c>
      <c r="D60" s="118">
        <v>0.64097222222222228</v>
      </c>
      <c r="E60" s="118">
        <v>0.64583333333333337</v>
      </c>
      <c r="F60" s="118">
        <v>0.64861111111111114</v>
      </c>
      <c r="G60" s="118">
        <v>0.65347222222222223</v>
      </c>
      <c r="H60" s="118">
        <v>0.65694444444444444</v>
      </c>
      <c r="I60" s="118">
        <v>0.65902777777777777</v>
      </c>
      <c r="J60" s="118">
        <v>0.66249999999999998</v>
      </c>
      <c r="K60" s="118">
        <v>0.6645833333333333</v>
      </c>
      <c r="L60" s="118">
        <v>0.66736111111111107</v>
      </c>
      <c r="M60" s="77">
        <f t="shared" si="3"/>
        <v>16.961999999999996</v>
      </c>
      <c r="N60" s="21">
        <f t="shared" si="4"/>
        <v>3.0555555555555558E-2</v>
      </c>
      <c r="O60" s="22">
        <f t="shared" si="1"/>
        <v>23.129999999999995</v>
      </c>
      <c r="P60" s="39">
        <f t="shared" si="5"/>
        <v>1.1111111111111183E-2</v>
      </c>
      <c r="Q60" s="23"/>
      <c r="R60" s="73"/>
      <c r="S60" s="56"/>
    </row>
    <row r="61" spans="1:19" x14ac:dyDescent="0.25">
      <c r="A61" s="56"/>
      <c r="B61" s="76">
        <v>43</v>
      </c>
      <c r="C61" s="118">
        <v>0.6479166666666667</v>
      </c>
      <c r="D61" s="118">
        <v>0.65208333333333335</v>
      </c>
      <c r="E61" s="118">
        <v>0.65694444444444444</v>
      </c>
      <c r="F61" s="118">
        <v>0.65972222222222221</v>
      </c>
      <c r="G61" s="118">
        <v>0.6645833333333333</v>
      </c>
      <c r="H61" s="118">
        <v>0.66805555555555551</v>
      </c>
      <c r="I61" s="118">
        <v>0.67013888888888884</v>
      </c>
      <c r="J61" s="118">
        <v>0.67361111111111105</v>
      </c>
      <c r="K61" s="118">
        <v>0.67569444444444438</v>
      </c>
      <c r="L61" s="118">
        <v>0.67847222222222214</v>
      </c>
      <c r="M61" s="77">
        <f t="shared" si="3"/>
        <v>16.961999999999996</v>
      </c>
      <c r="N61" s="21">
        <f t="shared" si="4"/>
        <v>3.0555555555555447E-2</v>
      </c>
      <c r="O61" s="22">
        <f t="shared" si="1"/>
        <v>23.130000000000077</v>
      </c>
      <c r="P61" s="39">
        <f t="shared" si="5"/>
        <v>1.1111111111111072E-2</v>
      </c>
      <c r="Q61" s="23"/>
      <c r="R61" s="73"/>
      <c r="S61" s="56"/>
    </row>
    <row r="62" spans="1:19" x14ac:dyDescent="0.25">
      <c r="A62" s="56"/>
      <c r="B62" s="76">
        <v>44</v>
      </c>
      <c r="C62" s="118">
        <v>0.65902777777777777</v>
      </c>
      <c r="D62" s="118">
        <v>0.66319444444444442</v>
      </c>
      <c r="E62" s="118">
        <v>0.66805555555555551</v>
      </c>
      <c r="F62" s="118">
        <v>0.67083333333333328</v>
      </c>
      <c r="G62" s="118">
        <v>0.67569444444444438</v>
      </c>
      <c r="H62" s="118">
        <v>0.67916666666666659</v>
      </c>
      <c r="I62" s="118">
        <v>0.68124999999999991</v>
      </c>
      <c r="J62" s="118">
        <v>0.68472222222222223</v>
      </c>
      <c r="K62" s="118">
        <v>0.68680555555555556</v>
      </c>
      <c r="L62" s="118">
        <v>0.68958333333333333</v>
      </c>
      <c r="M62" s="77">
        <f t="shared" si="3"/>
        <v>16.961999999999996</v>
      </c>
      <c r="N62" s="21">
        <f t="shared" si="4"/>
        <v>3.0555555555555558E-2</v>
      </c>
      <c r="O62" s="22">
        <f t="shared" si="1"/>
        <v>23.129999999999995</v>
      </c>
      <c r="P62" s="39">
        <f t="shared" si="5"/>
        <v>1.1111111111111072E-2</v>
      </c>
      <c r="Q62" s="23"/>
      <c r="R62" s="73"/>
      <c r="S62" s="56"/>
    </row>
    <row r="63" spans="1:19" x14ac:dyDescent="0.25">
      <c r="A63" s="56"/>
      <c r="B63" s="76">
        <v>45</v>
      </c>
      <c r="C63" s="118">
        <v>0.67013888888888884</v>
      </c>
      <c r="D63" s="118">
        <v>0.67430555555555549</v>
      </c>
      <c r="E63" s="118">
        <v>0.67916666666666659</v>
      </c>
      <c r="F63" s="118">
        <v>0.68194444444444435</v>
      </c>
      <c r="G63" s="118">
        <v>0.68680555555555556</v>
      </c>
      <c r="H63" s="118">
        <v>0.69027777777777777</v>
      </c>
      <c r="I63" s="118">
        <v>0.69236111111111109</v>
      </c>
      <c r="J63" s="118">
        <v>0.6958333333333333</v>
      </c>
      <c r="K63" s="118">
        <v>0.69791666666666663</v>
      </c>
      <c r="L63" s="118">
        <v>0.7006944444444444</v>
      </c>
      <c r="M63" s="77">
        <f t="shared" si="3"/>
        <v>16.961999999999996</v>
      </c>
      <c r="N63" s="21">
        <f t="shared" si="4"/>
        <v>3.0555555555555558E-2</v>
      </c>
      <c r="O63" s="22">
        <f t="shared" si="1"/>
        <v>23.129999999999995</v>
      </c>
      <c r="P63" s="39">
        <f t="shared" si="5"/>
        <v>1.1111111111111072E-2</v>
      </c>
      <c r="Q63" s="23"/>
      <c r="R63" s="73"/>
      <c r="S63" s="56"/>
    </row>
    <row r="64" spans="1:19" x14ac:dyDescent="0.25">
      <c r="A64" s="56"/>
      <c r="B64" s="76">
        <v>46</v>
      </c>
      <c r="C64" s="118">
        <v>0.68124999999999991</v>
      </c>
      <c r="D64" s="118">
        <v>0.68541666666666667</v>
      </c>
      <c r="E64" s="118">
        <v>0.69027777777777777</v>
      </c>
      <c r="F64" s="118">
        <v>0.69305555555555554</v>
      </c>
      <c r="G64" s="118">
        <v>0.69791666666666663</v>
      </c>
      <c r="H64" s="118">
        <v>0.70138888888888884</v>
      </c>
      <c r="I64" s="118">
        <v>0.70347222222222217</v>
      </c>
      <c r="J64" s="118">
        <v>0.70694444444444438</v>
      </c>
      <c r="K64" s="118">
        <v>0.70902777777777781</v>
      </c>
      <c r="L64" s="118">
        <v>0.71180555555555558</v>
      </c>
      <c r="M64" s="77">
        <f t="shared" si="3"/>
        <v>16.961999999999996</v>
      </c>
      <c r="N64" s="21">
        <f t="shared" si="4"/>
        <v>3.0555555555555669E-2</v>
      </c>
      <c r="O64" s="22">
        <f t="shared" si="1"/>
        <v>23.12999999999991</v>
      </c>
      <c r="P64" s="39">
        <f t="shared" si="5"/>
        <v>1.1111111111111183E-2</v>
      </c>
      <c r="Q64" s="23"/>
      <c r="R64" s="73"/>
      <c r="S64" s="56"/>
    </row>
    <row r="65" spans="1:19" x14ac:dyDescent="0.25">
      <c r="A65" s="56"/>
      <c r="B65" s="76">
        <v>47</v>
      </c>
      <c r="C65" s="118">
        <v>0.69236111111111109</v>
      </c>
      <c r="D65" s="118">
        <v>0.69652777777777775</v>
      </c>
      <c r="E65" s="118">
        <v>0.70138888888888884</v>
      </c>
      <c r="F65" s="118">
        <v>0.70416666666666661</v>
      </c>
      <c r="G65" s="118">
        <v>0.70902777777777781</v>
      </c>
      <c r="H65" s="118">
        <v>0.71250000000000002</v>
      </c>
      <c r="I65" s="118">
        <v>0.71458333333333335</v>
      </c>
      <c r="J65" s="118">
        <v>0.71805555555555556</v>
      </c>
      <c r="K65" s="118">
        <v>0.72013888888888888</v>
      </c>
      <c r="L65" s="118">
        <v>0.72291666666666665</v>
      </c>
      <c r="M65" s="77">
        <f t="shared" si="3"/>
        <v>16.961999999999996</v>
      </c>
      <c r="N65" s="21">
        <f t="shared" si="4"/>
        <v>3.0555555555555558E-2</v>
      </c>
      <c r="O65" s="22">
        <f t="shared" si="1"/>
        <v>23.129999999999995</v>
      </c>
      <c r="P65" s="39">
        <f t="shared" si="5"/>
        <v>1.1111111111111072E-2</v>
      </c>
      <c r="Q65" s="23"/>
      <c r="R65" s="73"/>
      <c r="S65" s="56"/>
    </row>
    <row r="66" spans="1:19" x14ac:dyDescent="0.25">
      <c r="A66" s="56"/>
      <c r="B66" s="76">
        <v>48</v>
      </c>
      <c r="C66" s="118">
        <v>0.70347222222222217</v>
      </c>
      <c r="D66" s="118">
        <v>0.70763888888888882</v>
      </c>
      <c r="E66" s="118">
        <v>0.71250000000000002</v>
      </c>
      <c r="F66" s="118">
        <v>0.71527777777777779</v>
      </c>
      <c r="G66" s="118">
        <v>0.72013888888888888</v>
      </c>
      <c r="H66" s="118">
        <v>0.72361111111111109</v>
      </c>
      <c r="I66" s="118">
        <v>0.72569444444444453</v>
      </c>
      <c r="J66" s="118">
        <v>0.72916666666666674</v>
      </c>
      <c r="K66" s="118">
        <v>0.73125000000000007</v>
      </c>
      <c r="L66" s="118">
        <v>0.73402777777777783</v>
      </c>
      <c r="M66" s="77">
        <f t="shared" si="3"/>
        <v>16.961999999999996</v>
      </c>
      <c r="N66" s="21">
        <f t="shared" si="4"/>
        <v>3.0555555555555669E-2</v>
      </c>
      <c r="O66" s="22">
        <f t="shared" si="1"/>
        <v>23.12999999999991</v>
      </c>
      <c r="P66" s="39">
        <f t="shared" si="5"/>
        <v>1.1111111111111183E-2</v>
      </c>
      <c r="Q66" s="23"/>
      <c r="R66" s="73"/>
      <c r="S66" s="56"/>
    </row>
    <row r="67" spans="1:19" x14ac:dyDescent="0.25">
      <c r="A67" s="56"/>
      <c r="B67" s="76">
        <v>49</v>
      </c>
      <c r="C67" s="118">
        <v>0.71458333333333335</v>
      </c>
      <c r="D67" s="118">
        <v>0.71875</v>
      </c>
      <c r="E67" s="118">
        <v>0.72361111111111109</v>
      </c>
      <c r="F67" s="118">
        <v>0.72638888888888897</v>
      </c>
      <c r="G67" s="118">
        <v>0.73125000000000007</v>
      </c>
      <c r="H67" s="118">
        <v>0.73472222222222228</v>
      </c>
      <c r="I67" s="118">
        <v>0.7368055555555556</v>
      </c>
      <c r="J67" s="118">
        <v>0.74027777777777781</v>
      </c>
      <c r="K67" s="118">
        <v>0.74236111111111114</v>
      </c>
      <c r="L67" s="118">
        <v>0.74513888888888891</v>
      </c>
      <c r="M67" s="77">
        <f t="shared" si="3"/>
        <v>16.961999999999996</v>
      </c>
      <c r="N67" s="21">
        <f t="shared" si="4"/>
        <v>3.0555555555555558E-2</v>
      </c>
      <c r="O67" s="22">
        <f t="shared" si="1"/>
        <v>23.129999999999995</v>
      </c>
      <c r="P67" s="39">
        <f t="shared" si="5"/>
        <v>1.1111111111111183E-2</v>
      </c>
      <c r="Q67" s="23"/>
      <c r="R67" s="73"/>
      <c r="S67" s="56"/>
    </row>
    <row r="68" spans="1:19" x14ac:dyDescent="0.25">
      <c r="A68" s="56"/>
      <c r="B68" s="76">
        <v>50</v>
      </c>
      <c r="C68" s="118">
        <v>0.72569444444444453</v>
      </c>
      <c r="D68" s="118">
        <v>0.72986111111111118</v>
      </c>
      <c r="E68" s="118">
        <v>0.73472222222222228</v>
      </c>
      <c r="F68" s="118">
        <v>0.73750000000000004</v>
      </c>
      <c r="G68" s="118">
        <v>0.74236111111111114</v>
      </c>
      <c r="H68" s="118">
        <v>0.74583333333333335</v>
      </c>
      <c r="I68" s="118">
        <v>0.74791666666666667</v>
      </c>
      <c r="J68" s="118">
        <v>0.75138888888888888</v>
      </c>
      <c r="K68" s="118">
        <v>0.75347222222222221</v>
      </c>
      <c r="L68" s="118">
        <v>0.75624999999999998</v>
      </c>
      <c r="M68" s="77">
        <f t="shared" si="3"/>
        <v>16.961999999999996</v>
      </c>
      <c r="N68" s="21">
        <f t="shared" si="4"/>
        <v>3.0555555555555447E-2</v>
      </c>
      <c r="O68" s="22">
        <f t="shared" si="1"/>
        <v>23.130000000000077</v>
      </c>
      <c r="P68" s="39">
        <f t="shared" si="5"/>
        <v>1.1111111111111072E-2</v>
      </c>
      <c r="Q68" s="23"/>
      <c r="R68" s="73"/>
      <c r="S68" s="56"/>
    </row>
    <row r="69" spans="1:19" x14ac:dyDescent="0.25">
      <c r="A69" s="56"/>
      <c r="B69" s="76">
        <v>51</v>
      </c>
      <c r="C69" s="118">
        <v>0.7368055555555556</v>
      </c>
      <c r="D69" s="118">
        <v>0.74097222222222225</v>
      </c>
      <c r="E69" s="118">
        <v>0.74583333333333335</v>
      </c>
      <c r="F69" s="118">
        <v>0.74861111111111112</v>
      </c>
      <c r="G69" s="118">
        <v>0.75347222222222221</v>
      </c>
      <c r="H69" s="118">
        <v>0.75694444444444442</v>
      </c>
      <c r="I69" s="118">
        <v>0.75902777777777775</v>
      </c>
      <c r="J69" s="118">
        <v>0.76249999999999996</v>
      </c>
      <c r="K69" s="118">
        <v>0.76458333333333328</v>
      </c>
      <c r="L69" s="118">
        <v>0.76736111111111116</v>
      </c>
      <c r="M69" s="77">
        <f t="shared" si="3"/>
        <v>16.961999999999996</v>
      </c>
      <c r="N69" s="21">
        <f t="shared" si="4"/>
        <v>3.0555555555555558E-2</v>
      </c>
      <c r="O69" s="22">
        <f t="shared" si="1"/>
        <v>23.129999999999995</v>
      </c>
      <c r="P69" s="39">
        <f t="shared" si="5"/>
        <v>1.1111111111111072E-2</v>
      </c>
      <c r="Q69" s="23"/>
      <c r="R69" s="73"/>
      <c r="S69" s="56"/>
    </row>
    <row r="70" spans="1:19" x14ac:dyDescent="0.25">
      <c r="A70" s="56"/>
      <c r="B70" s="76">
        <v>52</v>
      </c>
      <c r="C70" s="118">
        <v>0.74791666666666667</v>
      </c>
      <c r="D70" s="118">
        <v>0.75208333333333333</v>
      </c>
      <c r="E70" s="118">
        <v>0.75694444444444442</v>
      </c>
      <c r="F70" s="118">
        <v>0.75972222222222219</v>
      </c>
      <c r="G70" s="118">
        <v>0.76458333333333328</v>
      </c>
      <c r="H70" s="118">
        <v>0.7680555555555556</v>
      </c>
      <c r="I70" s="118">
        <v>0.77013888888888893</v>
      </c>
      <c r="J70" s="118">
        <v>0.77361111111111114</v>
      </c>
      <c r="K70" s="118">
        <v>0.77569444444444446</v>
      </c>
      <c r="L70" s="118">
        <v>0.77847222222222223</v>
      </c>
      <c r="M70" s="77">
        <f t="shared" si="3"/>
        <v>16.961999999999996</v>
      </c>
      <c r="N70" s="21">
        <f t="shared" si="4"/>
        <v>3.0555555555555558E-2</v>
      </c>
      <c r="O70" s="22">
        <f t="shared" si="1"/>
        <v>23.129999999999995</v>
      </c>
      <c r="P70" s="39">
        <f t="shared" si="5"/>
        <v>1.1111111111111072E-2</v>
      </c>
      <c r="Q70" s="23"/>
      <c r="R70" s="73"/>
      <c r="S70" s="56"/>
    </row>
    <row r="71" spans="1:19" x14ac:dyDescent="0.25">
      <c r="A71" s="56"/>
      <c r="B71" s="76">
        <v>53</v>
      </c>
      <c r="C71" s="118">
        <v>0.75902777777777775</v>
      </c>
      <c r="D71" s="118">
        <v>0.7631944444444444</v>
      </c>
      <c r="E71" s="118">
        <v>0.7680555555555556</v>
      </c>
      <c r="F71" s="118">
        <v>0.77083333333333337</v>
      </c>
      <c r="G71" s="118">
        <v>0.77569444444444446</v>
      </c>
      <c r="H71" s="118">
        <v>0.77916666666666667</v>
      </c>
      <c r="I71" s="118">
        <v>0.78125</v>
      </c>
      <c r="J71" s="118">
        <v>0.78472222222222221</v>
      </c>
      <c r="K71" s="118">
        <v>0.78680555555555554</v>
      </c>
      <c r="L71" s="118">
        <v>0.7895833333333333</v>
      </c>
      <c r="M71" s="77">
        <f t="shared" si="3"/>
        <v>16.961999999999996</v>
      </c>
      <c r="N71" s="21">
        <f t="shared" si="4"/>
        <v>3.0555555555555558E-2</v>
      </c>
      <c r="O71" s="22">
        <f t="shared" si="1"/>
        <v>23.129999999999995</v>
      </c>
      <c r="P71" s="39">
        <f t="shared" si="5"/>
        <v>1.1111111111111183E-2</v>
      </c>
      <c r="Q71" s="23"/>
      <c r="R71" s="73"/>
      <c r="S71" s="56"/>
    </row>
    <row r="72" spans="1:19" x14ac:dyDescent="0.25">
      <c r="A72" s="56"/>
      <c r="B72" s="76">
        <v>54</v>
      </c>
      <c r="C72" s="118">
        <v>0.77013888888888893</v>
      </c>
      <c r="D72" s="118">
        <v>0.77430555555555558</v>
      </c>
      <c r="E72" s="118">
        <v>0.77916666666666667</v>
      </c>
      <c r="F72" s="118">
        <v>0.78194444444444444</v>
      </c>
      <c r="G72" s="118">
        <v>0.78680555555555554</v>
      </c>
      <c r="H72" s="118">
        <v>0.79027777777777775</v>
      </c>
      <c r="I72" s="118">
        <v>0.79236111111111107</v>
      </c>
      <c r="J72" s="118">
        <v>0.79583333333333328</v>
      </c>
      <c r="K72" s="118">
        <v>0.79791666666666661</v>
      </c>
      <c r="L72" s="118">
        <v>0.80069444444444438</v>
      </c>
      <c r="M72" s="77">
        <f t="shared" si="3"/>
        <v>16.961999999999996</v>
      </c>
      <c r="N72" s="21">
        <f t="shared" si="4"/>
        <v>3.0555555555555447E-2</v>
      </c>
      <c r="O72" s="22">
        <f t="shared" si="1"/>
        <v>23.130000000000077</v>
      </c>
      <c r="P72" s="39">
        <f t="shared" si="5"/>
        <v>1.1111111111111072E-2</v>
      </c>
      <c r="Q72" s="23"/>
      <c r="R72" s="73"/>
      <c r="S72" s="56"/>
    </row>
    <row r="73" spans="1:19" x14ac:dyDescent="0.25">
      <c r="A73" s="56"/>
      <c r="B73" s="76">
        <v>55</v>
      </c>
      <c r="C73" s="118">
        <v>0.78125</v>
      </c>
      <c r="D73" s="118">
        <v>0.78541666666666665</v>
      </c>
      <c r="E73" s="118">
        <v>0.79027777777777775</v>
      </c>
      <c r="F73" s="118">
        <v>0.79305555555555551</v>
      </c>
      <c r="G73" s="118">
        <v>0.79791666666666661</v>
      </c>
      <c r="H73" s="118">
        <v>0.80138888888888882</v>
      </c>
      <c r="I73" s="118">
        <v>0.80347222222222214</v>
      </c>
      <c r="J73" s="118">
        <v>0.80694444444444435</v>
      </c>
      <c r="K73" s="118">
        <v>0.80902777777777779</v>
      </c>
      <c r="L73" s="118">
        <v>0.81180555555555556</v>
      </c>
      <c r="M73" s="77">
        <f t="shared" si="3"/>
        <v>16.961999999999996</v>
      </c>
      <c r="N73" s="21">
        <f t="shared" si="4"/>
        <v>3.0555555555555558E-2</v>
      </c>
      <c r="O73" s="22">
        <f t="shared" si="1"/>
        <v>23.129999999999995</v>
      </c>
      <c r="P73" s="39">
        <f t="shared" si="5"/>
        <v>1.1111111111111072E-2</v>
      </c>
      <c r="Q73" s="23"/>
      <c r="R73" s="73"/>
      <c r="S73" s="56"/>
    </row>
    <row r="74" spans="1:19" x14ac:dyDescent="0.25">
      <c r="A74" s="56"/>
      <c r="B74" s="76">
        <v>56</v>
      </c>
      <c r="C74" s="118">
        <v>0.79236111111111107</v>
      </c>
      <c r="D74" s="118">
        <v>0.79652777777777772</v>
      </c>
      <c r="E74" s="118">
        <v>0.80138888888888882</v>
      </c>
      <c r="F74" s="118">
        <v>0.80416666666666659</v>
      </c>
      <c r="G74" s="118">
        <v>0.80902777777777779</v>
      </c>
      <c r="H74" s="118">
        <v>0.8125</v>
      </c>
      <c r="I74" s="118">
        <v>0.81458333333333333</v>
      </c>
      <c r="J74" s="118">
        <v>0.81805555555555554</v>
      </c>
      <c r="K74" s="118">
        <v>0.82013888888888886</v>
      </c>
      <c r="L74" s="118">
        <v>0.82291666666666663</v>
      </c>
      <c r="M74" s="77">
        <f t="shared" si="3"/>
        <v>16.961999999999996</v>
      </c>
      <c r="N74" s="21">
        <f t="shared" si="4"/>
        <v>3.0555555555555558E-2</v>
      </c>
      <c r="O74" s="22">
        <f t="shared" si="1"/>
        <v>23.129999999999995</v>
      </c>
      <c r="P74" s="39">
        <f t="shared" si="5"/>
        <v>1.1111111111111072E-2</v>
      </c>
      <c r="Q74" s="23"/>
      <c r="R74" s="73"/>
      <c r="S74" s="56"/>
    </row>
    <row r="75" spans="1:19" x14ac:dyDescent="0.25">
      <c r="A75" s="56"/>
      <c r="B75" s="76">
        <v>57</v>
      </c>
      <c r="C75" s="118">
        <v>0.80347222222222214</v>
      </c>
      <c r="D75" s="118">
        <v>0.8076388888888888</v>
      </c>
      <c r="E75" s="118">
        <v>0.8125</v>
      </c>
      <c r="F75" s="118">
        <v>0.81527777777777777</v>
      </c>
      <c r="G75" s="118">
        <v>0.82013888888888886</v>
      </c>
      <c r="H75" s="118">
        <v>0.82361111111111107</v>
      </c>
      <c r="I75" s="118">
        <v>0.8256944444444444</v>
      </c>
      <c r="J75" s="118">
        <v>0.82916666666666661</v>
      </c>
      <c r="K75" s="118">
        <v>0.83124999999999993</v>
      </c>
      <c r="L75" s="118">
        <v>0.83402777777777781</v>
      </c>
      <c r="M75" s="77">
        <f t="shared" si="3"/>
        <v>16.961999999999996</v>
      </c>
      <c r="N75" s="21">
        <f t="shared" si="4"/>
        <v>3.0555555555555669E-2</v>
      </c>
      <c r="O75" s="22">
        <f t="shared" si="1"/>
        <v>23.12999999999991</v>
      </c>
      <c r="P75" s="39">
        <f t="shared" si="5"/>
        <v>1.1111111111111183E-2</v>
      </c>
      <c r="Q75" s="23"/>
      <c r="R75" s="73"/>
      <c r="S75" s="56"/>
    </row>
    <row r="76" spans="1:19" x14ac:dyDescent="0.25">
      <c r="A76" s="56"/>
      <c r="B76" s="76">
        <v>58</v>
      </c>
      <c r="C76" s="118">
        <v>0.81458333333333333</v>
      </c>
      <c r="D76" s="118">
        <v>0.81874999999999998</v>
      </c>
      <c r="E76" s="118">
        <v>0.82361111111111107</v>
      </c>
      <c r="F76" s="118">
        <v>0.82638888888888884</v>
      </c>
      <c r="G76" s="118">
        <v>0.83124999999999993</v>
      </c>
      <c r="H76" s="118">
        <v>0.83472222222222225</v>
      </c>
      <c r="I76" s="118">
        <v>0.83680555555555558</v>
      </c>
      <c r="J76" s="118">
        <v>0.84027777777777779</v>
      </c>
      <c r="K76" s="118">
        <v>0.84236111111111112</v>
      </c>
      <c r="L76" s="118">
        <v>0.84513888888888888</v>
      </c>
      <c r="M76" s="77">
        <f t="shared" si="3"/>
        <v>16.961999999999996</v>
      </c>
      <c r="N76" s="21">
        <f t="shared" si="4"/>
        <v>3.0555555555555558E-2</v>
      </c>
      <c r="O76" s="22">
        <f t="shared" si="1"/>
        <v>23.129999999999995</v>
      </c>
      <c r="P76" s="39">
        <f t="shared" si="5"/>
        <v>1.1111111111111072E-2</v>
      </c>
      <c r="Q76" s="23"/>
      <c r="R76" s="73"/>
      <c r="S76" s="56"/>
    </row>
    <row r="77" spans="1:19" x14ac:dyDescent="0.25">
      <c r="A77" s="56"/>
      <c r="B77" s="76">
        <v>59</v>
      </c>
      <c r="C77" s="118">
        <v>0.8256944444444444</v>
      </c>
      <c r="D77" s="118">
        <v>0.82986111111111105</v>
      </c>
      <c r="E77" s="118">
        <v>0.83472222222222225</v>
      </c>
      <c r="F77" s="118">
        <v>0.83750000000000002</v>
      </c>
      <c r="G77" s="118">
        <v>0.84236111111111112</v>
      </c>
      <c r="H77" s="118">
        <v>0.84583333333333333</v>
      </c>
      <c r="I77" s="118">
        <v>0.84791666666666665</v>
      </c>
      <c r="J77" s="118">
        <v>0.85138888888888897</v>
      </c>
      <c r="K77" s="118">
        <v>0.8534722222222223</v>
      </c>
      <c r="L77" s="118">
        <v>0.85625000000000007</v>
      </c>
      <c r="M77" s="77">
        <f t="shared" si="3"/>
        <v>16.961999999999996</v>
      </c>
      <c r="N77" s="21">
        <f t="shared" si="4"/>
        <v>3.0555555555555669E-2</v>
      </c>
      <c r="O77" s="22">
        <f t="shared" si="1"/>
        <v>23.12999999999991</v>
      </c>
      <c r="P77" s="39">
        <f t="shared" si="5"/>
        <v>1.1111111111111183E-2</v>
      </c>
      <c r="Q77" s="23"/>
      <c r="R77" s="73"/>
      <c r="S77" s="56"/>
    </row>
    <row r="78" spans="1:19" x14ac:dyDescent="0.25">
      <c r="A78" s="56"/>
      <c r="B78" s="76">
        <v>60</v>
      </c>
      <c r="C78" s="118">
        <v>0.83680555555555558</v>
      </c>
      <c r="D78" s="118">
        <v>0.84097222222222223</v>
      </c>
      <c r="E78" s="118">
        <v>0.84583333333333333</v>
      </c>
      <c r="F78" s="118">
        <v>0.84861111111111109</v>
      </c>
      <c r="G78" s="118">
        <v>0.8534722222222223</v>
      </c>
      <c r="H78" s="118">
        <v>0.85694444444444451</v>
      </c>
      <c r="I78" s="118">
        <v>0.85902777777777783</v>
      </c>
      <c r="J78" s="118">
        <v>0.86250000000000004</v>
      </c>
      <c r="K78" s="118">
        <v>0.86458333333333337</v>
      </c>
      <c r="L78" s="118">
        <v>0.86736111111111114</v>
      </c>
      <c r="M78" s="77">
        <f t="shared" si="3"/>
        <v>16.961999999999996</v>
      </c>
      <c r="N78" s="21">
        <f t="shared" si="4"/>
        <v>3.0555555555555558E-2</v>
      </c>
      <c r="O78" s="22">
        <f t="shared" si="1"/>
        <v>23.129999999999995</v>
      </c>
      <c r="P78" s="39">
        <f t="shared" si="5"/>
        <v>1.1111111111111072E-2</v>
      </c>
      <c r="Q78" s="23"/>
      <c r="R78" s="73"/>
      <c r="S78" s="56"/>
    </row>
    <row r="79" spans="1:19" x14ac:dyDescent="0.25">
      <c r="A79" s="56"/>
      <c r="B79" s="76">
        <v>61</v>
      </c>
      <c r="C79" s="118">
        <v>0.84791666666666665</v>
      </c>
      <c r="D79" s="118">
        <v>0.85208333333333341</v>
      </c>
      <c r="E79" s="118">
        <v>0.85694444444444451</v>
      </c>
      <c r="F79" s="118">
        <v>0.85972222222222228</v>
      </c>
      <c r="G79" s="118">
        <v>0.86458333333333337</v>
      </c>
      <c r="H79" s="118">
        <v>0.86805555555555558</v>
      </c>
      <c r="I79" s="118">
        <v>0.87013888888888891</v>
      </c>
      <c r="J79" s="118">
        <v>0.87361111111111112</v>
      </c>
      <c r="K79" s="118">
        <v>0.87569444444444444</v>
      </c>
      <c r="L79" s="118">
        <v>0.87847222222222221</v>
      </c>
      <c r="M79" s="77">
        <f t="shared" si="3"/>
        <v>16.961999999999996</v>
      </c>
      <c r="N79" s="21">
        <f t="shared" si="4"/>
        <v>3.0555555555555558E-2</v>
      </c>
      <c r="O79" s="22">
        <f t="shared" si="1"/>
        <v>23.129999999999995</v>
      </c>
      <c r="P79" s="39">
        <f t="shared" si="5"/>
        <v>1.1111111111111183E-2</v>
      </c>
      <c r="Q79" s="23"/>
      <c r="R79" s="73"/>
      <c r="S79" s="56"/>
    </row>
    <row r="80" spans="1:19" x14ac:dyDescent="0.25">
      <c r="A80" s="56"/>
      <c r="B80" s="76">
        <v>62</v>
      </c>
      <c r="C80" s="118">
        <v>0.85902777777777783</v>
      </c>
      <c r="D80" s="118">
        <v>0.86319444444444449</v>
      </c>
      <c r="E80" s="118">
        <v>0.86805555555555558</v>
      </c>
      <c r="F80" s="118">
        <v>0.87083333333333335</v>
      </c>
      <c r="G80" s="118">
        <v>0.87569444444444444</v>
      </c>
      <c r="H80" s="118">
        <v>0.87916666666666665</v>
      </c>
      <c r="I80" s="118">
        <v>0.88124999999999998</v>
      </c>
      <c r="J80" s="118">
        <v>0.88472222222222219</v>
      </c>
      <c r="K80" s="118">
        <v>0.88680555555555551</v>
      </c>
      <c r="L80" s="118">
        <v>0.88958333333333328</v>
      </c>
      <c r="M80" s="77">
        <f t="shared" si="3"/>
        <v>16.961999999999996</v>
      </c>
      <c r="N80" s="21">
        <f t="shared" si="4"/>
        <v>3.0555555555555447E-2</v>
      </c>
      <c r="O80" s="22">
        <f t="shared" si="1"/>
        <v>23.130000000000077</v>
      </c>
      <c r="P80" s="39">
        <f t="shared" si="5"/>
        <v>1.1111111111111072E-2</v>
      </c>
      <c r="Q80" s="23"/>
      <c r="R80" s="73"/>
      <c r="S80" s="56"/>
    </row>
    <row r="81" spans="1:19" x14ac:dyDescent="0.25">
      <c r="A81" s="56"/>
      <c r="B81" s="76">
        <v>63</v>
      </c>
      <c r="C81" s="118">
        <v>0.87013888888888891</v>
      </c>
      <c r="D81" s="118">
        <v>0.87430555555555556</v>
      </c>
      <c r="E81" s="118">
        <v>0.87916666666666665</v>
      </c>
      <c r="F81" s="118">
        <v>0.88194444444444442</v>
      </c>
      <c r="G81" s="118">
        <v>0.88680555555555551</v>
      </c>
      <c r="H81" s="118">
        <v>0.89027777777777772</v>
      </c>
      <c r="I81" s="118">
        <v>0.89236111111111116</v>
      </c>
      <c r="J81" s="118">
        <v>0.89583333333333337</v>
      </c>
      <c r="K81" s="118">
        <v>0.8979166666666667</v>
      </c>
      <c r="L81" s="118">
        <v>0.90069444444444446</v>
      </c>
      <c r="M81" s="77">
        <f t="shared" si="3"/>
        <v>16.961999999999996</v>
      </c>
      <c r="N81" s="21">
        <f t="shared" si="4"/>
        <v>3.0555555555555558E-2</v>
      </c>
      <c r="O81" s="22">
        <f t="shared" si="1"/>
        <v>23.129999999999995</v>
      </c>
      <c r="P81" s="39">
        <f t="shared" si="5"/>
        <v>1.1111111111111072E-2</v>
      </c>
      <c r="Q81" s="23"/>
      <c r="R81" s="73"/>
      <c r="S81" s="56"/>
    </row>
    <row r="82" spans="1:19" x14ac:dyDescent="0.25">
      <c r="A82" s="56"/>
      <c r="B82" s="76">
        <v>64</v>
      </c>
      <c r="C82" s="118">
        <v>0.88124999999999998</v>
      </c>
      <c r="D82" s="118">
        <v>0.88541666666666663</v>
      </c>
      <c r="E82" s="118">
        <v>0.89027777777777772</v>
      </c>
      <c r="F82" s="118">
        <v>0.8930555555555556</v>
      </c>
      <c r="G82" s="118">
        <v>0.8979166666666667</v>
      </c>
      <c r="H82" s="118">
        <v>0.90138888888888891</v>
      </c>
      <c r="I82" s="118">
        <v>0.90347222222222223</v>
      </c>
      <c r="J82" s="118">
        <v>0.90694444444444444</v>
      </c>
      <c r="K82" s="118">
        <v>0.90902777777777777</v>
      </c>
      <c r="L82" s="118">
        <v>0.91180555555555554</v>
      </c>
      <c r="M82" s="77">
        <f t="shared" si="3"/>
        <v>16.961999999999996</v>
      </c>
      <c r="N82" s="21">
        <f t="shared" si="4"/>
        <v>3.0555555555555558E-2</v>
      </c>
      <c r="O82" s="22">
        <f t="shared" si="1"/>
        <v>23.129999999999995</v>
      </c>
      <c r="P82" s="39">
        <f t="shared" si="5"/>
        <v>1.1111111111111183E-2</v>
      </c>
      <c r="Q82" s="23"/>
      <c r="R82" s="73"/>
      <c r="S82" s="56"/>
    </row>
    <row r="83" spans="1:19" x14ac:dyDescent="0.25">
      <c r="A83" s="56"/>
      <c r="B83" s="76">
        <v>65</v>
      </c>
      <c r="C83" s="118">
        <v>0.89236111111111116</v>
      </c>
      <c r="D83" s="118">
        <v>0.89652777777777781</v>
      </c>
      <c r="E83" s="118">
        <v>0.90138888888888891</v>
      </c>
      <c r="F83" s="118">
        <v>0.90416666666666667</v>
      </c>
      <c r="G83" s="118">
        <v>0.90902777777777777</v>
      </c>
      <c r="H83" s="118">
        <v>0.91249999999999998</v>
      </c>
      <c r="I83" s="118">
        <v>0.9145833333333333</v>
      </c>
      <c r="J83" s="118">
        <v>0.91805555555555551</v>
      </c>
      <c r="K83" s="118">
        <v>0.92013888888888884</v>
      </c>
      <c r="L83" s="118">
        <v>0.92291666666666661</v>
      </c>
      <c r="M83" s="77">
        <f t="shared" si="3"/>
        <v>16.961999999999996</v>
      </c>
      <c r="N83" s="21">
        <f t="shared" si="4"/>
        <v>3.0555555555555447E-2</v>
      </c>
      <c r="O83" s="22">
        <f t="shared" ref="O83:O88" si="6">60*$L$97/(N83*60*24)</f>
        <v>23.130000000000077</v>
      </c>
      <c r="P83" s="39">
        <f t="shared" si="5"/>
        <v>1.1111111111111072E-2</v>
      </c>
      <c r="Q83" s="23"/>
      <c r="R83" s="73"/>
      <c r="S83" s="56"/>
    </row>
    <row r="84" spans="1:19" x14ac:dyDescent="0.25">
      <c r="A84" s="56"/>
      <c r="B84" s="76">
        <v>66</v>
      </c>
      <c r="C84" s="118">
        <v>0.90347222222222223</v>
      </c>
      <c r="D84" s="118">
        <v>0.90763888888888888</v>
      </c>
      <c r="E84" s="118">
        <v>0.91249999999999998</v>
      </c>
      <c r="F84" s="118">
        <v>0.91527777777777775</v>
      </c>
      <c r="G84" s="118">
        <v>0.92013888888888884</v>
      </c>
      <c r="H84" s="118">
        <v>0.92361111111111105</v>
      </c>
      <c r="I84" s="118">
        <v>0.92569444444444438</v>
      </c>
      <c r="J84" s="118">
        <v>0.92916666666666659</v>
      </c>
      <c r="K84" s="118">
        <v>0.93124999999999991</v>
      </c>
      <c r="L84" s="118">
        <v>0.93402777777777779</v>
      </c>
      <c r="M84" s="77">
        <f>M83</f>
        <v>16.961999999999996</v>
      </c>
      <c r="N84" s="21">
        <f>L84-C84</f>
        <v>3.0555555555555558E-2</v>
      </c>
      <c r="O84" s="22">
        <f t="shared" si="6"/>
        <v>23.129999999999995</v>
      </c>
      <c r="P84" s="39">
        <f>C85-C84</f>
        <v>1.1111111111111072E-2</v>
      </c>
      <c r="Q84" s="23"/>
      <c r="R84" s="73"/>
      <c r="S84" s="56"/>
    </row>
    <row r="85" spans="1:19" x14ac:dyDescent="0.25">
      <c r="A85" s="56"/>
      <c r="B85" s="76">
        <v>67</v>
      </c>
      <c r="C85" s="118">
        <v>0.9145833333333333</v>
      </c>
      <c r="D85" s="118">
        <v>0.91874999999999996</v>
      </c>
      <c r="E85" s="118">
        <v>0.92361111111111105</v>
      </c>
      <c r="F85" s="118">
        <v>0.92638888888888882</v>
      </c>
      <c r="G85" s="118">
        <v>0.93124999999999991</v>
      </c>
      <c r="H85" s="118">
        <v>0.93472222222222223</v>
      </c>
      <c r="I85" s="118">
        <v>0.93680555555555556</v>
      </c>
      <c r="J85" s="118">
        <v>0.94027777777777777</v>
      </c>
      <c r="K85" s="118">
        <v>0.94236111111111109</v>
      </c>
      <c r="L85" s="118">
        <v>0.94513888888888886</v>
      </c>
      <c r="M85" s="77">
        <f>M84</f>
        <v>16.961999999999996</v>
      </c>
      <c r="N85" s="21">
        <f>L85-C85</f>
        <v>3.0555555555555558E-2</v>
      </c>
      <c r="O85" s="22">
        <f t="shared" si="6"/>
        <v>23.129999999999995</v>
      </c>
      <c r="P85" s="39">
        <f>C86-C85</f>
        <v>1.1111111111111072E-2</v>
      </c>
      <c r="Q85" s="23"/>
      <c r="R85" s="73"/>
      <c r="S85" s="56"/>
    </row>
    <row r="86" spans="1:19" x14ac:dyDescent="0.25">
      <c r="A86" s="56"/>
      <c r="B86" s="76">
        <v>68</v>
      </c>
      <c r="C86" s="118">
        <v>0.92569444444444438</v>
      </c>
      <c r="D86" s="118">
        <v>0.92986111111111103</v>
      </c>
      <c r="E86" s="118">
        <v>0.93472222222222223</v>
      </c>
      <c r="F86" s="118">
        <v>0.9375</v>
      </c>
      <c r="G86" s="118">
        <v>0.94166666666666665</v>
      </c>
      <c r="H86" s="118">
        <v>0.94513888888888886</v>
      </c>
      <c r="I86" s="118">
        <v>0.94722222222222219</v>
      </c>
      <c r="J86" s="118">
        <v>0.9506944444444444</v>
      </c>
      <c r="K86" s="118">
        <v>0.95277777777777772</v>
      </c>
      <c r="L86" s="118">
        <v>0.95555555555555549</v>
      </c>
      <c r="M86" s="77">
        <f>M85</f>
        <v>16.961999999999996</v>
      </c>
      <c r="N86" s="21">
        <f>L86-C86</f>
        <v>2.9861111111111116E-2</v>
      </c>
      <c r="O86" s="22">
        <f t="shared" si="6"/>
        <v>23.667906976744177</v>
      </c>
      <c r="P86" s="39">
        <f>C87-C86</f>
        <v>1.1111111111111183E-2</v>
      </c>
      <c r="Q86" s="23"/>
      <c r="R86" s="73"/>
      <c r="S86" s="56"/>
    </row>
    <row r="87" spans="1:19" x14ac:dyDescent="0.25">
      <c r="A87" s="56"/>
      <c r="B87" s="76">
        <v>69</v>
      </c>
      <c r="C87" s="118">
        <v>0.93680555555555556</v>
      </c>
      <c r="D87" s="118">
        <v>0.94097222222222221</v>
      </c>
      <c r="E87" s="118">
        <v>0.9458333333333333</v>
      </c>
      <c r="F87" s="118">
        <v>0.94861111111111107</v>
      </c>
      <c r="G87" s="118">
        <v>0.95277777777777772</v>
      </c>
      <c r="H87" s="118">
        <v>0.95624999999999993</v>
      </c>
      <c r="I87" s="118">
        <v>0.95833333333333337</v>
      </c>
      <c r="J87" s="118">
        <v>0.96180555555555558</v>
      </c>
      <c r="K87" s="118">
        <v>0.96388888888888891</v>
      </c>
      <c r="L87" s="118">
        <v>0.96666666666666667</v>
      </c>
      <c r="M87" s="77">
        <f>M86</f>
        <v>16.961999999999996</v>
      </c>
      <c r="N87" s="21">
        <f>L87-C87</f>
        <v>2.9861111111111116E-2</v>
      </c>
      <c r="O87" s="22">
        <f t="shared" si="6"/>
        <v>23.667906976744177</v>
      </c>
      <c r="P87" s="39">
        <f>C88-C87</f>
        <v>1.1111111111111072E-2</v>
      </c>
      <c r="Q87" s="23"/>
      <c r="R87" s="73"/>
      <c r="S87" s="56"/>
    </row>
    <row r="88" spans="1:19" x14ac:dyDescent="0.25">
      <c r="A88" s="56"/>
      <c r="B88" s="76">
        <v>70</v>
      </c>
      <c r="C88" s="118">
        <v>0.94791666666666663</v>
      </c>
      <c r="D88" s="118">
        <v>0.95208333333333328</v>
      </c>
      <c r="E88" s="118">
        <v>0.95694444444444438</v>
      </c>
      <c r="F88" s="118">
        <v>0.95972222222222225</v>
      </c>
      <c r="G88" s="118">
        <v>0.96388888888888891</v>
      </c>
      <c r="H88" s="118">
        <v>0.96736111111111112</v>
      </c>
      <c r="I88" s="118">
        <v>0.96944444444444444</v>
      </c>
      <c r="J88" s="118">
        <v>0.97291666666666665</v>
      </c>
      <c r="K88" s="118">
        <v>0.97500000000000009</v>
      </c>
      <c r="L88" s="118">
        <v>0.97777777777777786</v>
      </c>
      <c r="M88" s="77">
        <f>M87</f>
        <v>16.961999999999996</v>
      </c>
      <c r="N88" s="21">
        <f>L88-C88</f>
        <v>2.9861111111111227E-2</v>
      </c>
      <c r="O88" s="22">
        <f t="shared" si="6"/>
        <v>23.667906976744089</v>
      </c>
      <c r="P88" s="39">
        <f t="shared" ref="P88:P91" si="7">C89-C88</f>
        <v>1.1111111111111183E-2</v>
      </c>
      <c r="Q88" s="23"/>
      <c r="R88" s="73">
        <f>L88</f>
        <v>0.97777777777777786</v>
      </c>
      <c r="S88" s="56"/>
    </row>
    <row r="89" spans="1:19" x14ac:dyDescent="0.25">
      <c r="A89" s="56"/>
      <c r="B89" s="76">
        <v>71</v>
      </c>
      <c r="C89" s="118">
        <v>0.95902777777777781</v>
      </c>
      <c r="D89" s="118">
        <v>0.96319444444444446</v>
      </c>
      <c r="E89" s="118">
        <v>0.96805555555555556</v>
      </c>
      <c r="F89" s="118">
        <v>0.97083333333333333</v>
      </c>
      <c r="G89" s="118">
        <v>0.97500000000000009</v>
      </c>
      <c r="H89" s="118">
        <v>0.9784722222222223</v>
      </c>
      <c r="I89" s="118">
        <v>0.98055555555555562</v>
      </c>
      <c r="J89" s="118">
        <v>0.98402777777777783</v>
      </c>
      <c r="K89" s="118">
        <v>0.98611111111111116</v>
      </c>
      <c r="L89" s="118">
        <v>0.98888888888888893</v>
      </c>
      <c r="M89" s="77">
        <f t="shared" ref="M89:M92" si="8">M88</f>
        <v>16.961999999999996</v>
      </c>
      <c r="N89" s="21">
        <f t="shared" ref="N89" si="9">L89-C89</f>
        <v>2.9861111111111116E-2</v>
      </c>
      <c r="O89" s="22">
        <f t="shared" ref="O89:O92" si="10">60*$L$97/(N89*60*24)</f>
        <v>23.667906976744177</v>
      </c>
      <c r="P89" s="39">
        <f t="shared" si="7"/>
        <v>1.1111111111111072E-2</v>
      </c>
      <c r="Q89" s="23"/>
      <c r="R89" s="73"/>
      <c r="S89" s="56"/>
    </row>
    <row r="90" spans="1:19" x14ac:dyDescent="0.25">
      <c r="A90" s="56"/>
      <c r="B90" s="76">
        <v>72</v>
      </c>
      <c r="C90" s="118">
        <v>0.97013888888888888</v>
      </c>
      <c r="D90" s="118">
        <v>0.97430555555555554</v>
      </c>
      <c r="E90" s="118">
        <v>0.97916666666666674</v>
      </c>
      <c r="F90" s="118">
        <v>0.98194444444444451</v>
      </c>
      <c r="G90" s="118">
        <v>0.98611111111111116</v>
      </c>
      <c r="H90" s="118">
        <v>0.98958333333333337</v>
      </c>
      <c r="I90" s="118">
        <v>0.9916666666666667</v>
      </c>
      <c r="J90" s="118">
        <v>0.99513888888888891</v>
      </c>
      <c r="K90" s="118">
        <v>0.99722222222222223</v>
      </c>
      <c r="L90" s="118">
        <v>0</v>
      </c>
      <c r="M90" s="77">
        <f t="shared" si="8"/>
        <v>16.961999999999996</v>
      </c>
      <c r="N90" s="21">
        <f>(L90+1)-(C90)</f>
        <v>2.9861111111111116E-2</v>
      </c>
      <c r="O90" s="22">
        <f t="shared" si="10"/>
        <v>23.667906976744177</v>
      </c>
      <c r="P90" s="39">
        <f t="shared" si="7"/>
        <v>1.1111111111111183E-2</v>
      </c>
      <c r="Q90" s="23"/>
      <c r="R90" s="73"/>
      <c r="S90" s="56"/>
    </row>
    <row r="91" spans="1:19" x14ac:dyDescent="0.25">
      <c r="A91" s="56"/>
      <c r="B91" s="76">
        <v>73</v>
      </c>
      <c r="C91" s="118">
        <v>0.98125000000000007</v>
      </c>
      <c r="D91" s="118">
        <v>0.98541666666666672</v>
      </c>
      <c r="E91" s="118">
        <v>0.99027777777777781</v>
      </c>
      <c r="F91" s="118">
        <v>0.99305555555555558</v>
      </c>
      <c r="G91" s="118">
        <v>0.99722222222222223</v>
      </c>
      <c r="H91" s="118">
        <v>6.9444444444444447E-4</v>
      </c>
      <c r="I91" s="118">
        <v>2.7777777777777779E-3</v>
      </c>
      <c r="J91" s="118">
        <v>6.2500000000000003E-3</v>
      </c>
      <c r="K91" s="118">
        <v>8.3333333333333332E-3</v>
      </c>
      <c r="L91" s="118">
        <v>1.1111111111111112E-2</v>
      </c>
      <c r="M91" s="77">
        <f t="shared" si="8"/>
        <v>16.961999999999996</v>
      </c>
      <c r="N91" s="21">
        <f t="shared" ref="N91:N92" si="11">(L91+1)-(C91)</f>
        <v>2.9861111111111005E-2</v>
      </c>
      <c r="O91" s="22">
        <f t="shared" si="10"/>
        <v>23.667906976744266</v>
      </c>
      <c r="P91" s="39">
        <f t="shared" si="7"/>
        <v>1.1111111111111072E-2</v>
      </c>
      <c r="Q91" s="23"/>
      <c r="R91" s="73"/>
      <c r="S91" s="56"/>
    </row>
    <row r="92" spans="1:19" x14ac:dyDescent="0.25">
      <c r="A92" s="56"/>
      <c r="B92" s="76">
        <v>74</v>
      </c>
      <c r="C92" s="118">
        <v>0.99236111111111114</v>
      </c>
      <c r="D92" s="118">
        <v>0.99652777777777779</v>
      </c>
      <c r="E92" s="118">
        <v>1.3888888888888889E-3</v>
      </c>
      <c r="F92" s="118">
        <v>4.1666666666666666E-3</v>
      </c>
      <c r="G92" s="118">
        <v>8.3333333333333332E-3</v>
      </c>
      <c r="H92" s="118">
        <v>1.1805555555555555E-2</v>
      </c>
      <c r="I92" s="118">
        <v>1.3888888888888888E-2</v>
      </c>
      <c r="J92" s="118">
        <v>1.7361111111111112E-2</v>
      </c>
      <c r="K92" s="118">
        <v>1.9444444444444445E-2</v>
      </c>
      <c r="L92" s="118">
        <v>2.2222222222222223E-2</v>
      </c>
      <c r="M92" s="77">
        <f t="shared" si="8"/>
        <v>16.961999999999996</v>
      </c>
      <c r="N92" s="21">
        <f t="shared" si="11"/>
        <v>2.9861111111111005E-2</v>
      </c>
      <c r="O92" s="22">
        <f t="shared" si="10"/>
        <v>23.667906976744266</v>
      </c>
      <c r="P92" s="133"/>
      <c r="Q92" s="23"/>
      <c r="R92" s="73"/>
      <c r="S92" s="56"/>
    </row>
    <row r="93" spans="1:19" ht="12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24"/>
      <c r="L93" s="24"/>
      <c r="M93" s="24"/>
      <c r="N93" s="25"/>
      <c r="O93" s="25"/>
      <c r="P93" s="3"/>
      <c r="S93"/>
    </row>
    <row r="94" spans="1:19" ht="18" customHeight="1" x14ac:dyDescent="0.25">
      <c r="B94" s="3"/>
      <c r="C94" s="3" t="s">
        <v>18</v>
      </c>
      <c r="D94" s="3"/>
      <c r="E94" s="3"/>
      <c r="F94" s="3"/>
      <c r="G94" s="3"/>
      <c r="H94" s="3"/>
      <c r="I94" s="3"/>
      <c r="J94" s="3"/>
      <c r="L94" s="26">
        <v>63</v>
      </c>
      <c r="M94" s="3"/>
      <c r="N94" s="3"/>
      <c r="O94" s="3"/>
      <c r="P94" s="3"/>
      <c r="S94"/>
    </row>
    <row r="95" spans="1:19" ht="18" customHeight="1" x14ac:dyDescent="0.25">
      <c r="B95" s="3"/>
      <c r="C95" s="3" t="s">
        <v>19</v>
      </c>
      <c r="D95" s="3"/>
      <c r="E95" s="3"/>
      <c r="F95" s="3"/>
      <c r="G95" s="3"/>
      <c r="H95" s="3"/>
      <c r="I95" s="3"/>
      <c r="J95" s="3"/>
      <c r="L95" s="26">
        <v>11</v>
      </c>
      <c r="M95" s="3"/>
      <c r="N95" s="3"/>
      <c r="O95" s="3"/>
      <c r="P95" s="3"/>
      <c r="S95"/>
    </row>
    <row r="96" spans="1:19" ht="18" customHeight="1" x14ac:dyDescent="0.25">
      <c r="B96" s="3"/>
      <c r="C96" s="3" t="s">
        <v>20</v>
      </c>
      <c r="D96" s="3"/>
      <c r="E96" s="3"/>
      <c r="F96" s="3"/>
      <c r="G96" s="3"/>
      <c r="H96" s="3"/>
      <c r="I96" s="3"/>
      <c r="J96" s="3"/>
      <c r="L96" s="26">
        <f>L94+L95</f>
        <v>74</v>
      </c>
      <c r="M96" s="3"/>
      <c r="N96" s="3"/>
      <c r="O96" s="3"/>
      <c r="P96" s="3"/>
      <c r="S96"/>
    </row>
    <row r="97" spans="2:19" ht="18" customHeight="1" x14ac:dyDescent="0.25">
      <c r="B97" s="3"/>
      <c r="C97" s="3" t="s">
        <v>21</v>
      </c>
      <c r="D97" s="3"/>
      <c r="E97" s="3"/>
      <c r="F97" s="3"/>
      <c r="G97" s="3"/>
      <c r="H97" s="3"/>
      <c r="I97" s="3"/>
      <c r="J97" s="3"/>
      <c r="L97" s="79">
        <f>M17</f>
        <v>16.961999999999996</v>
      </c>
      <c r="M97" s="3"/>
      <c r="N97" s="50"/>
      <c r="O97" s="3"/>
      <c r="P97" s="3"/>
      <c r="S97"/>
    </row>
    <row r="98" spans="2:19" x14ac:dyDescent="0.25">
      <c r="C98" s="3" t="s">
        <v>22</v>
      </c>
      <c r="L98" s="26">
        <f>5*(0.1+0.1)</f>
        <v>1</v>
      </c>
      <c r="S98"/>
    </row>
    <row r="99" spans="2:19" x14ac:dyDescent="0.25">
      <c r="C99" s="3" t="s">
        <v>23</v>
      </c>
      <c r="D99" s="28"/>
      <c r="E99" s="28"/>
      <c r="F99" s="28"/>
      <c r="G99" s="28"/>
      <c r="H99" s="28"/>
      <c r="I99" s="28"/>
      <c r="J99" s="28"/>
      <c r="K99" s="28"/>
      <c r="L99" s="26">
        <f>L98*7</f>
        <v>7</v>
      </c>
      <c r="S99"/>
    </row>
    <row r="100" spans="2:19" x14ac:dyDescent="0.25">
      <c r="C100" s="3" t="s">
        <v>24</v>
      </c>
      <c r="S100"/>
    </row>
    <row r="106" spans="2:19" x14ac:dyDescent="0.25">
      <c r="B106" s="30" t="s">
        <v>25</v>
      </c>
      <c r="R106"/>
      <c r="S106"/>
    </row>
    <row r="107" spans="2:19" x14ac:dyDescent="0.25">
      <c r="B107" s="31" t="s">
        <v>26</v>
      </c>
      <c r="R107"/>
      <c r="S107"/>
    </row>
    <row r="108" spans="2:19" x14ac:dyDescent="0.25">
      <c r="B108" s="31" t="s">
        <v>27</v>
      </c>
      <c r="R108"/>
      <c r="S108"/>
    </row>
    <row r="109" spans="2:19" x14ac:dyDescent="0.25">
      <c r="B109" s="31" t="s">
        <v>28</v>
      </c>
      <c r="R109"/>
      <c r="S109"/>
    </row>
    <row r="110" spans="2:19" x14ac:dyDescent="0.25">
      <c r="B110" s="31" t="s">
        <v>29</v>
      </c>
      <c r="R110"/>
      <c r="S110"/>
    </row>
    <row r="111" spans="2:19" x14ac:dyDescent="0.25">
      <c r="B111" s="31" t="s">
        <v>30</v>
      </c>
      <c r="R111"/>
      <c r="S111"/>
    </row>
    <row r="112" spans="2:19" x14ac:dyDescent="0.25">
      <c r="B112" s="145" t="s">
        <v>102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R112"/>
      <c r="S112"/>
    </row>
    <row r="113" spans="2:19" x14ac:dyDescent="0.25">
      <c r="B113" s="145" t="s">
        <v>103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R113"/>
      <c r="S113"/>
    </row>
    <row r="114" spans="2:19" x14ac:dyDescent="0.25">
      <c r="B114" s="145" t="s">
        <v>104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R114"/>
      <c r="S114"/>
    </row>
    <row r="115" spans="2:19" x14ac:dyDescent="0.25">
      <c r="B115" s="139" t="s">
        <v>105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R115"/>
      <c r="S115"/>
    </row>
  </sheetData>
  <mergeCells count="11">
    <mergeCell ref="B115:P115"/>
    <mergeCell ref="P15:P18"/>
    <mergeCell ref="M17:M18"/>
    <mergeCell ref="B112:P112"/>
    <mergeCell ref="B113:P113"/>
    <mergeCell ref="B114:P114"/>
    <mergeCell ref="B15:B16"/>
    <mergeCell ref="C15:L15"/>
    <mergeCell ref="M15:M16"/>
    <mergeCell ref="N15:N18"/>
    <mergeCell ref="O15:O18"/>
  </mergeCells>
  <printOptions horizontalCentered="1" verticalCentered="1"/>
  <pageMargins left="0.39370078740157483" right="0.11811023622047245" top="0.55118110236220474" bottom="0.35433070866141736" header="0.11811023622047245" footer="0.11811023622047245"/>
  <pageSetup paperSize="9" scale="56" fitToHeight="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249F-5E16-4DA2-BC5A-D3712C30A642}">
  <sheetPr>
    <tabColor rgb="FF00B050"/>
    <pageSetUpPr fitToPage="1"/>
  </sheetPr>
  <dimension ref="B1:V111"/>
  <sheetViews>
    <sheetView topLeftCell="A73" workbookViewId="0">
      <selection activeCell="C86" sqref="C86"/>
    </sheetView>
  </sheetViews>
  <sheetFormatPr baseColWidth="10" defaultRowHeight="15" x14ac:dyDescent="0.25"/>
  <cols>
    <col min="1" max="1" width="4.28515625" customWidth="1"/>
    <col min="2" max="2" width="14.140625" customWidth="1"/>
    <col min="3" max="3" width="6.85546875" customWidth="1"/>
    <col min="4" max="16" width="7.140625" customWidth="1"/>
    <col min="17" max="17" width="9" customWidth="1"/>
    <col min="18" max="18" width="6" customWidth="1"/>
    <col min="19" max="20" width="5.7109375" customWidth="1"/>
    <col min="21" max="24" width="10.42578125" customWidth="1"/>
  </cols>
  <sheetData>
    <row r="1" spans="2:21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21" customHeight="1" x14ac:dyDescent="0.25">
      <c r="B4" s="7" t="s">
        <v>3</v>
      </c>
      <c r="C4" s="3"/>
      <c r="D4" s="3"/>
      <c r="E4" s="3"/>
      <c r="F4" s="4" t="s">
        <v>50</v>
      </c>
      <c r="G4" s="3"/>
      <c r="H4" s="4"/>
      <c r="I4" s="3"/>
      <c r="K4" s="3"/>
      <c r="L4" s="3"/>
      <c r="M4" s="3"/>
      <c r="N4" s="3"/>
      <c r="O4" s="3"/>
      <c r="P4" s="3"/>
      <c r="Q4" s="8"/>
      <c r="R4" s="8"/>
      <c r="S4" s="8"/>
      <c r="T4" s="8"/>
      <c r="U4" s="3"/>
    </row>
    <row r="5" spans="2:21" ht="21" customHeight="1" x14ac:dyDescent="0.25">
      <c r="B5" s="7" t="s">
        <v>4</v>
      </c>
      <c r="C5" s="3"/>
      <c r="D5" s="9"/>
      <c r="E5" s="3"/>
      <c r="F5" s="4">
        <v>110</v>
      </c>
      <c r="G5" s="3"/>
      <c r="H5" s="4"/>
      <c r="K5" s="3"/>
      <c r="L5" s="3"/>
      <c r="M5" s="3"/>
      <c r="N5" s="3"/>
      <c r="O5" s="3"/>
      <c r="P5" s="3"/>
      <c r="Q5" s="8"/>
      <c r="R5" s="8"/>
      <c r="S5" s="8"/>
      <c r="T5" s="8"/>
      <c r="U5" s="3"/>
    </row>
    <row r="6" spans="2:21" ht="21" customHeight="1" x14ac:dyDescent="0.25">
      <c r="B6" s="7" t="s">
        <v>5</v>
      </c>
      <c r="C6" s="3"/>
      <c r="D6" s="3"/>
      <c r="E6" s="3"/>
      <c r="F6" s="4" t="s">
        <v>44</v>
      </c>
      <c r="G6" s="3"/>
      <c r="H6" s="4"/>
      <c r="K6" s="3"/>
      <c r="L6" s="3"/>
      <c r="M6" s="3"/>
      <c r="N6" s="3"/>
      <c r="O6" s="3"/>
      <c r="P6" s="3"/>
      <c r="Q6" s="8"/>
      <c r="R6" s="8"/>
      <c r="S6" s="8"/>
      <c r="T6" s="8"/>
      <c r="U6" s="3"/>
    </row>
    <row r="7" spans="2:21" ht="21" customHeight="1" x14ac:dyDescent="0.25">
      <c r="B7" s="7" t="s">
        <v>6</v>
      </c>
      <c r="C7" s="3"/>
      <c r="D7" s="3"/>
      <c r="E7" s="3"/>
      <c r="F7" s="4">
        <v>110</v>
      </c>
      <c r="G7" s="9"/>
      <c r="H7" s="4" t="s">
        <v>82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1" customHeight="1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20.100000000000001" customHeight="1" x14ac:dyDescent="0.25">
      <c r="B12" s="3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15.75" thickBot="1" x14ac:dyDescent="0.3"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"/>
    </row>
    <row r="14" spans="2:21" ht="26.25" customHeight="1" thickBot="1" x14ac:dyDescent="0.3">
      <c r="B14" s="150" t="s">
        <v>8</v>
      </c>
      <c r="C14" s="12" t="s">
        <v>9</v>
      </c>
      <c r="D14" s="148" t="s">
        <v>10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5"/>
      <c r="Q14" s="13" t="s">
        <v>11</v>
      </c>
      <c r="R14" s="152" t="s">
        <v>12</v>
      </c>
      <c r="S14" s="152" t="s">
        <v>13</v>
      </c>
      <c r="T14" s="152" t="s">
        <v>14</v>
      </c>
      <c r="U14" s="152" t="s">
        <v>15</v>
      </c>
    </row>
    <row r="15" spans="2:21" ht="212.25" customHeight="1" thickBot="1" x14ac:dyDescent="0.3">
      <c r="B15" s="151"/>
      <c r="C15" s="14" t="s">
        <v>42</v>
      </c>
      <c r="D15" s="32" t="s">
        <v>34</v>
      </c>
      <c r="E15" s="32" t="s">
        <v>45</v>
      </c>
      <c r="F15" s="32" t="s">
        <v>35</v>
      </c>
      <c r="G15" s="32" t="s">
        <v>36</v>
      </c>
      <c r="H15" s="32" t="s">
        <v>89</v>
      </c>
      <c r="I15" s="32" t="s">
        <v>47</v>
      </c>
      <c r="J15" s="14" t="s">
        <v>37</v>
      </c>
      <c r="K15" s="32" t="s">
        <v>48</v>
      </c>
      <c r="L15" s="32" t="s">
        <v>38</v>
      </c>
      <c r="M15" s="32" t="s">
        <v>39</v>
      </c>
      <c r="N15" s="32" t="s">
        <v>40</v>
      </c>
      <c r="O15" s="32" t="s">
        <v>46</v>
      </c>
      <c r="P15" s="32" t="s">
        <v>41</v>
      </c>
      <c r="Q15" s="14" t="s">
        <v>42</v>
      </c>
      <c r="R15" s="153"/>
      <c r="S15" s="153"/>
      <c r="T15" s="153"/>
      <c r="U15" s="153"/>
    </row>
    <row r="16" spans="2:21" ht="26.25" customHeight="1" x14ac:dyDescent="0.25">
      <c r="B16" s="15" t="s">
        <v>16</v>
      </c>
      <c r="C16" s="16">
        <v>0</v>
      </c>
      <c r="D16" s="17">
        <v>0.39100000000000001</v>
      </c>
      <c r="E16" s="17">
        <v>3.8</v>
      </c>
      <c r="F16" s="17">
        <v>2.62</v>
      </c>
      <c r="G16" s="17">
        <v>1.24</v>
      </c>
      <c r="H16" s="17">
        <v>0.84</v>
      </c>
      <c r="I16" s="17">
        <v>2.35</v>
      </c>
      <c r="J16" s="17">
        <v>2.61</v>
      </c>
      <c r="K16" s="17">
        <v>2.67</v>
      </c>
      <c r="L16" s="17">
        <v>2.37</v>
      </c>
      <c r="M16" s="17">
        <v>0.84</v>
      </c>
      <c r="N16" s="17">
        <v>1.33</v>
      </c>
      <c r="O16" s="17">
        <v>2.5299999999999998</v>
      </c>
      <c r="P16" s="17">
        <v>3.23</v>
      </c>
      <c r="Q16" s="17">
        <v>0.38600000000000001</v>
      </c>
      <c r="R16" s="143">
        <f>SUM(C16:Q16)</f>
        <v>27.207000000000001</v>
      </c>
      <c r="S16" s="153"/>
      <c r="T16" s="153"/>
      <c r="U16" s="153"/>
    </row>
    <row r="17" spans="2:22" ht="26.25" customHeight="1" thickBot="1" x14ac:dyDescent="0.3">
      <c r="B17" s="18" t="s">
        <v>17</v>
      </c>
      <c r="C17" s="19">
        <f>+C16</f>
        <v>0</v>
      </c>
      <c r="D17" s="19">
        <f>D16+C16</f>
        <v>0.39100000000000001</v>
      </c>
      <c r="E17" s="19">
        <f>D17+E16</f>
        <v>4.1909999999999998</v>
      </c>
      <c r="F17" s="19">
        <f>E17+F16</f>
        <v>6.8109999999999999</v>
      </c>
      <c r="G17" s="19">
        <f>F17+G16</f>
        <v>8.0510000000000002</v>
      </c>
      <c r="H17" s="19">
        <f>G17+H16</f>
        <v>8.891</v>
      </c>
      <c r="I17" s="19">
        <f t="shared" ref="I17:Q17" si="0">H17+I16</f>
        <v>11.241</v>
      </c>
      <c r="J17" s="19">
        <f t="shared" si="0"/>
        <v>13.850999999999999</v>
      </c>
      <c r="K17" s="19">
        <f t="shared" si="0"/>
        <v>16.521000000000001</v>
      </c>
      <c r="L17" s="19">
        <f t="shared" si="0"/>
        <v>18.891000000000002</v>
      </c>
      <c r="M17" s="19">
        <f t="shared" si="0"/>
        <v>19.731000000000002</v>
      </c>
      <c r="N17" s="19">
        <f t="shared" si="0"/>
        <v>21.061</v>
      </c>
      <c r="O17" s="19">
        <f t="shared" si="0"/>
        <v>23.591000000000001</v>
      </c>
      <c r="P17" s="19">
        <f t="shared" si="0"/>
        <v>26.821000000000002</v>
      </c>
      <c r="Q17" s="19">
        <f t="shared" si="0"/>
        <v>27.207000000000001</v>
      </c>
      <c r="R17" s="144"/>
      <c r="S17" s="154"/>
      <c r="T17" s="154"/>
      <c r="U17" s="154"/>
    </row>
    <row r="18" spans="2:22" x14ac:dyDescent="0.25">
      <c r="B18" s="33">
        <v>1</v>
      </c>
      <c r="C18" s="95">
        <v>0.1875</v>
      </c>
      <c r="D18" s="95">
        <v>0.18888888888888888</v>
      </c>
      <c r="E18" s="95">
        <v>0.19583333333333333</v>
      </c>
      <c r="F18" s="95">
        <v>0.2013888888888889</v>
      </c>
      <c r="G18" s="95">
        <v>0.20694444444444443</v>
      </c>
      <c r="H18" s="95">
        <v>0.20833333333333334</v>
      </c>
      <c r="I18" s="95">
        <v>0.21388888888888891</v>
      </c>
      <c r="J18" s="95">
        <v>0.22013888888888888</v>
      </c>
      <c r="K18" s="119">
        <v>0.22569444444444445</v>
      </c>
      <c r="L18" s="119">
        <v>0.23125000000000001</v>
      </c>
      <c r="M18" s="119">
        <v>0.23333333333333334</v>
      </c>
      <c r="N18" s="119">
        <v>0.23750000000000002</v>
      </c>
      <c r="O18" s="119">
        <v>0.24444444444444446</v>
      </c>
      <c r="P18" s="119">
        <v>0.25</v>
      </c>
      <c r="Q18" s="95">
        <v>0.25069444444444444</v>
      </c>
      <c r="R18" s="34">
        <f>R16</f>
        <v>27.207000000000001</v>
      </c>
      <c r="S18" s="35">
        <f>Q18-C18</f>
        <v>6.3194444444444442E-2</v>
      </c>
      <c r="T18" s="36">
        <f t="shared" ref="T18:T49" si="1">60*$I$94/(S18*60*24)</f>
        <v>17.940659340659341</v>
      </c>
      <c r="U18" s="37">
        <f>C19-C18</f>
        <v>1.5277777777777779E-2</v>
      </c>
      <c r="V18" s="23"/>
    </row>
    <row r="19" spans="2:22" x14ac:dyDescent="0.25">
      <c r="B19" s="38">
        <v>2</v>
      </c>
      <c r="C19" s="95">
        <v>0.20277777777777778</v>
      </c>
      <c r="D19" s="95">
        <v>0.20416666666666666</v>
      </c>
      <c r="E19" s="95">
        <v>0.21111111111111111</v>
      </c>
      <c r="F19" s="95">
        <v>0.21666666666666667</v>
      </c>
      <c r="G19" s="95">
        <v>0.22222222222222224</v>
      </c>
      <c r="H19" s="95">
        <v>0.22361111111111112</v>
      </c>
      <c r="I19" s="95">
        <v>0.22916666666666669</v>
      </c>
      <c r="J19" s="95">
        <v>0.23541666666666666</v>
      </c>
      <c r="K19" s="119">
        <v>0.24097222222222223</v>
      </c>
      <c r="L19" s="119">
        <v>0.24652777777777779</v>
      </c>
      <c r="M19" s="119">
        <v>0.24861111111111112</v>
      </c>
      <c r="N19" s="119">
        <v>0.25277777777777777</v>
      </c>
      <c r="O19" s="119">
        <v>0.25972222222222224</v>
      </c>
      <c r="P19" s="119">
        <v>0.26527777777777778</v>
      </c>
      <c r="Q19" s="95">
        <v>0.26597222222222222</v>
      </c>
      <c r="R19" s="20">
        <f>R18</f>
        <v>27.207000000000001</v>
      </c>
      <c r="S19" s="21">
        <f>Q19-C19</f>
        <v>6.3194444444444442E-2</v>
      </c>
      <c r="T19" s="22">
        <f t="shared" si="1"/>
        <v>17.940659340659341</v>
      </c>
      <c r="U19" s="39">
        <f>C20-C19</f>
        <v>1.5277777777777779E-2</v>
      </c>
      <c r="V19" s="23"/>
    </row>
    <row r="20" spans="2:22" x14ac:dyDescent="0.25">
      <c r="B20" s="38">
        <v>3</v>
      </c>
      <c r="C20" s="95">
        <v>0.21805555555555556</v>
      </c>
      <c r="D20" s="95">
        <v>0.21875</v>
      </c>
      <c r="E20" s="95">
        <v>0.22500000000000001</v>
      </c>
      <c r="F20" s="95">
        <v>0.23194444444444445</v>
      </c>
      <c r="G20" s="95">
        <v>0.23541666666666666</v>
      </c>
      <c r="H20" s="95">
        <v>0.23680555555555557</v>
      </c>
      <c r="I20" s="95">
        <v>0.24236111111111111</v>
      </c>
      <c r="J20" s="95">
        <v>0.25</v>
      </c>
      <c r="K20" s="119">
        <v>0.25624999999999998</v>
      </c>
      <c r="L20" s="119">
        <v>0.26180555555555557</v>
      </c>
      <c r="M20" s="119">
        <v>0.26458333333333334</v>
      </c>
      <c r="N20" s="119">
        <v>0.26944444444444443</v>
      </c>
      <c r="O20" s="119">
        <v>0.27569444444444446</v>
      </c>
      <c r="P20" s="119">
        <v>0.28194444444444444</v>
      </c>
      <c r="Q20" s="95">
        <v>0.28263888888888888</v>
      </c>
      <c r="R20" s="20">
        <f t="shared" ref="R20:R83" si="2">R19</f>
        <v>27.207000000000001</v>
      </c>
      <c r="S20" s="21">
        <f t="shared" ref="S20:S82" si="3">Q20-C20</f>
        <v>6.4583333333333326E-2</v>
      </c>
      <c r="T20" s="22">
        <f t="shared" si="1"/>
        <v>17.554838709677423</v>
      </c>
      <c r="U20" s="39">
        <f t="shared" ref="U20:U82" si="4">C21-C20</f>
        <v>1.5277777777777779E-2</v>
      </c>
      <c r="V20" s="23"/>
    </row>
    <row r="21" spans="2:22" x14ac:dyDescent="0.25">
      <c r="B21" s="38">
        <v>4</v>
      </c>
      <c r="C21" s="95">
        <v>0.23333333333333334</v>
      </c>
      <c r="D21" s="95">
        <v>0.23402777777777778</v>
      </c>
      <c r="E21" s="95">
        <v>0.24027777777777778</v>
      </c>
      <c r="F21" s="95">
        <v>0.24722222222222223</v>
      </c>
      <c r="G21" s="95">
        <v>0.25069444444444444</v>
      </c>
      <c r="H21" s="95">
        <v>0.25208333333333333</v>
      </c>
      <c r="I21" s="95">
        <v>0.25763888888888886</v>
      </c>
      <c r="J21" s="95">
        <v>0.26527777777777778</v>
      </c>
      <c r="K21" s="119">
        <v>0.27152777777777776</v>
      </c>
      <c r="L21" s="119">
        <v>0.27708333333333335</v>
      </c>
      <c r="M21" s="119">
        <v>0.27986111111111112</v>
      </c>
      <c r="N21" s="119">
        <v>0.28472222222222221</v>
      </c>
      <c r="O21" s="119">
        <v>0.29097222222222224</v>
      </c>
      <c r="P21" s="119">
        <v>0.29722222222222222</v>
      </c>
      <c r="Q21" s="95">
        <v>0.29791666666666666</v>
      </c>
      <c r="R21" s="20">
        <f t="shared" si="2"/>
        <v>27.207000000000001</v>
      </c>
      <c r="S21" s="21">
        <f t="shared" si="3"/>
        <v>6.4583333333333326E-2</v>
      </c>
      <c r="T21" s="22">
        <f t="shared" si="1"/>
        <v>17.554838709677423</v>
      </c>
      <c r="U21" s="39">
        <f t="shared" si="4"/>
        <v>1.5277777777777779E-2</v>
      </c>
      <c r="V21" s="23"/>
    </row>
    <row r="22" spans="2:22" x14ac:dyDescent="0.25">
      <c r="B22" s="38">
        <v>5</v>
      </c>
      <c r="C22" s="95">
        <v>0.24861111111111112</v>
      </c>
      <c r="D22" s="95">
        <v>0.24930555555555556</v>
      </c>
      <c r="E22" s="95">
        <v>0.25555555555555554</v>
      </c>
      <c r="F22" s="95">
        <v>0.26111111111111113</v>
      </c>
      <c r="G22" s="95">
        <v>0.26458333333333334</v>
      </c>
      <c r="H22" s="95">
        <v>0.26597222222222222</v>
      </c>
      <c r="I22" s="95">
        <v>0.27152777777777776</v>
      </c>
      <c r="J22" s="95">
        <v>0.27916666666666667</v>
      </c>
      <c r="K22" s="119">
        <v>0.28541666666666665</v>
      </c>
      <c r="L22" s="119">
        <v>0.29097222222222224</v>
      </c>
      <c r="M22" s="119">
        <v>0.29444444444444445</v>
      </c>
      <c r="N22" s="119">
        <v>0.30000000000000004</v>
      </c>
      <c r="O22" s="119">
        <v>0.30902777777777779</v>
      </c>
      <c r="P22" s="119">
        <v>0.31597222222222227</v>
      </c>
      <c r="Q22" s="95">
        <v>0.31666666666666671</v>
      </c>
      <c r="R22" s="20">
        <f t="shared" si="2"/>
        <v>27.207000000000001</v>
      </c>
      <c r="S22" s="21">
        <f t="shared" si="3"/>
        <v>6.8055555555555591E-2</v>
      </c>
      <c r="T22" s="22">
        <f t="shared" si="1"/>
        <v>16.659183673469379</v>
      </c>
      <c r="U22" s="39">
        <f t="shared" si="4"/>
        <v>1.1805555555555569E-2</v>
      </c>
      <c r="V22" s="23"/>
    </row>
    <row r="23" spans="2:22" x14ac:dyDescent="0.25">
      <c r="B23" s="38">
        <v>6</v>
      </c>
      <c r="C23" s="95">
        <v>0.26041666666666669</v>
      </c>
      <c r="D23" s="95">
        <v>0.26111111111111113</v>
      </c>
      <c r="E23" s="95">
        <v>0.2673611111111111</v>
      </c>
      <c r="F23" s="95">
        <v>0.27291666666666664</v>
      </c>
      <c r="G23" s="95">
        <v>0.27638888888888891</v>
      </c>
      <c r="H23" s="95">
        <v>0.27777777777777779</v>
      </c>
      <c r="I23" s="95">
        <v>0.28333333333333333</v>
      </c>
      <c r="J23" s="95">
        <v>0.29097222222222224</v>
      </c>
      <c r="K23" s="119">
        <v>0.29722222222222222</v>
      </c>
      <c r="L23" s="119">
        <v>0.30277777777777781</v>
      </c>
      <c r="M23" s="119">
        <v>0.30625000000000002</v>
      </c>
      <c r="N23" s="119">
        <v>0.31180555555555556</v>
      </c>
      <c r="O23" s="119">
        <v>0.32083333333333336</v>
      </c>
      <c r="P23" s="119">
        <v>0.32777777777777778</v>
      </c>
      <c r="Q23" s="95">
        <v>0.32847222222222222</v>
      </c>
      <c r="R23" s="20">
        <f t="shared" si="2"/>
        <v>27.207000000000001</v>
      </c>
      <c r="S23" s="21">
        <f t="shared" si="3"/>
        <v>6.8055555555555536E-2</v>
      </c>
      <c r="T23" s="22">
        <f t="shared" si="1"/>
        <v>16.659183673469393</v>
      </c>
      <c r="U23" s="39">
        <f t="shared" si="4"/>
        <v>1.1805555555555514E-2</v>
      </c>
      <c r="V23" s="23"/>
    </row>
    <row r="24" spans="2:22" x14ac:dyDescent="0.25">
      <c r="B24" s="38">
        <v>7</v>
      </c>
      <c r="C24" s="95">
        <v>0.2722222222222222</v>
      </c>
      <c r="D24" s="95">
        <v>0.27291666666666664</v>
      </c>
      <c r="E24" s="95">
        <v>0.27916666666666667</v>
      </c>
      <c r="F24" s="95">
        <v>0.28472222222222221</v>
      </c>
      <c r="G24" s="95">
        <v>0.28819444444444442</v>
      </c>
      <c r="H24" s="95">
        <v>0.2902777777777778</v>
      </c>
      <c r="I24" s="95">
        <v>0.29652777777777778</v>
      </c>
      <c r="J24" s="95">
        <v>0.30486111111111114</v>
      </c>
      <c r="K24" s="119">
        <v>0.31319444444444444</v>
      </c>
      <c r="L24" s="119">
        <v>0.31944444444444448</v>
      </c>
      <c r="M24" s="119">
        <v>0.32291666666666669</v>
      </c>
      <c r="N24" s="119">
        <v>0.32847222222222222</v>
      </c>
      <c r="O24" s="119">
        <v>0.33749999999999997</v>
      </c>
      <c r="P24" s="119">
        <v>0.34444444444444444</v>
      </c>
      <c r="Q24" s="95">
        <v>0.34513888888888888</v>
      </c>
      <c r="R24" s="20">
        <f t="shared" si="2"/>
        <v>27.207000000000001</v>
      </c>
      <c r="S24" s="21">
        <f t="shared" si="3"/>
        <v>7.2916666666666685E-2</v>
      </c>
      <c r="T24" s="22">
        <f t="shared" si="1"/>
        <v>15.548571428571426</v>
      </c>
      <c r="U24" s="39">
        <f t="shared" si="4"/>
        <v>1.1805555555555569E-2</v>
      </c>
      <c r="V24" s="23"/>
    </row>
    <row r="25" spans="2:22" x14ac:dyDescent="0.25">
      <c r="B25" s="38">
        <v>8</v>
      </c>
      <c r="C25" s="95">
        <v>0.28402777777777777</v>
      </c>
      <c r="D25" s="95">
        <v>0.28472222222222221</v>
      </c>
      <c r="E25" s="95">
        <v>0.29097222222222224</v>
      </c>
      <c r="F25" s="95">
        <v>0.29652777777777778</v>
      </c>
      <c r="G25" s="95">
        <v>0.30000000000000004</v>
      </c>
      <c r="H25" s="95">
        <v>0.30208333333333337</v>
      </c>
      <c r="I25" s="95">
        <v>0.30833333333333335</v>
      </c>
      <c r="J25" s="95">
        <v>0.31666666666666671</v>
      </c>
      <c r="K25" s="119">
        <v>0.32500000000000001</v>
      </c>
      <c r="L25" s="119">
        <v>0.33125000000000004</v>
      </c>
      <c r="M25" s="119">
        <v>0.3347222222222222</v>
      </c>
      <c r="N25" s="119">
        <v>0.34027777777777773</v>
      </c>
      <c r="O25" s="119">
        <v>0.34930555555555554</v>
      </c>
      <c r="P25" s="119">
        <v>0.35624999999999996</v>
      </c>
      <c r="Q25" s="95">
        <v>0.3569444444444444</v>
      </c>
      <c r="R25" s="20">
        <f t="shared" si="2"/>
        <v>27.207000000000001</v>
      </c>
      <c r="S25" s="21">
        <f t="shared" si="3"/>
        <v>7.291666666666663E-2</v>
      </c>
      <c r="T25" s="22">
        <f t="shared" si="1"/>
        <v>15.548571428571437</v>
      </c>
      <c r="U25" s="39">
        <f t="shared" si="4"/>
        <v>1.1111111111111127E-2</v>
      </c>
      <c r="V25" s="23"/>
    </row>
    <row r="26" spans="2:22" x14ac:dyDescent="0.25">
      <c r="B26" s="38">
        <v>9</v>
      </c>
      <c r="C26" s="95">
        <v>0.2951388888888889</v>
      </c>
      <c r="D26" s="95">
        <v>0.29583333333333334</v>
      </c>
      <c r="E26" s="95">
        <v>0.30208333333333337</v>
      </c>
      <c r="F26" s="95">
        <v>0.30763888888888891</v>
      </c>
      <c r="G26" s="95">
        <v>0.31111111111111112</v>
      </c>
      <c r="H26" s="95">
        <v>0.31319444444444444</v>
      </c>
      <c r="I26" s="95">
        <v>0.31944444444444448</v>
      </c>
      <c r="J26" s="95">
        <v>0.32777777777777778</v>
      </c>
      <c r="K26" s="119">
        <v>0.33611111111111108</v>
      </c>
      <c r="L26" s="119">
        <v>0.34236111111111112</v>
      </c>
      <c r="M26" s="119">
        <v>0.34583333333333333</v>
      </c>
      <c r="N26" s="119">
        <v>0.35138888888888886</v>
      </c>
      <c r="O26" s="119">
        <v>0.36041666666666666</v>
      </c>
      <c r="P26" s="119">
        <v>0.36736111111111108</v>
      </c>
      <c r="Q26" s="95">
        <v>0.36805555555555552</v>
      </c>
      <c r="R26" s="20">
        <f t="shared" si="2"/>
        <v>27.207000000000001</v>
      </c>
      <c r="S26" s="21">
        <f t="shared" si="3"/>
        <v>7.291666666666663E-2</v>
      </c>
      <c r="T26" s="22">
        <f t="shared" si="1"/>
        <v>15.548571428571437</v>
      </c>
      <c r="U26" s="39">
        <f t="shared" si="4"/>
        <v>1.1111111111111127E-2</v>
      </c>
      <c r="V26" s="23"/>
    </row>
    <row r="27" spans="2:22" x14ac:dyDescent="0.25">
      <c r="B27" s="38">
        <v>10</v>
      </c>
      <c r="C27" s="95">
        <v>0.30625000000000002</v>
      </c>
      <c r="D27" s="95">
        <v>0.30694444444444446</v>
      </c>
      <c r="E27" s="95">
        <v>0.31319444444444444</v>
      </c>
      <c r="F27" s="95">
        <v>0.31875000000000003</v>
      </c>
      <c r="G27" s="95">
        <v>0.32222222222222224</v>
      </c>
      <c r="H27" s="95">
        <v>0.32430555555555557</v>
      </c>
      <c r="I27" s="95">
        <v>0.3305555555555556</v>
      </c>
      <c r="J27" s="95">
        <v>0.33888888888888885</v>
      </c>
      <c r="K27" s="119">
        <v>0.34722222222222221</v>
      </c>
      <c r="L27" s="119">
        <v>0.35347222222222219</v>
      </c>
      <c r="M27" s="119">
        <v>0.3569444444444444</v>
      </c>
      <c r="N27" s="119">
        <v>0.36249999999999999</v>
      </c>
      <c r="O27" s="119">
        <v>0.37152777777777779</v>
      </c>
      <c r="P27" s="119">
        <v>0.37847222222222221</v>
      </c>
      <c r="Q27" s="95">
        <v>0.37916666666666665</v>
      </c>
      <c r="R27" s="20">
        <f t="shared" si="2"/>
        <v>27.207000000000001</v>
      </c>
      <c r="S27" s="21">
        <f t="shared" si="3"/>
        <v>7.291666666666663E-2</v>
      </c>
      <c r="T27" s="22">
        <f t="shared" si="1"/>
        <v>15.548571428571437</v>
      </c>
      <c r="U27" s="39">
        <f t="shared" si="4"/>
        <v>1.1111111111111127E-2</v>
      </c>
      <c r="V27" s="23"/>
    </row>
    <row r="28" spans="2:22" x14ac:dyDescent="0.25">
      <c r="B28" s="38">
        <v>11</v>
      </c>
      <c r="C28" s="95">
        <v>0.31736111111111115</v>
      </c>
      <c r="D28" s="95">
        <v>0.31875000000000003</v>
      </c>
      <c r="E28" s="95">
        <v>0.32708333333333334</v>
      </c>
      <c r="F28" s="95">
        <v>0.3347222222222222</v>
      </c>
      <c r="G28" s="95">
        <v>0.33958333333333329</v>
      </c>
      <c r="H28" s="95">
        <v>0.34097222222222218</v>
      </c>
      <c r="I28" s="95">
        <v>0.34722222222222221</v>
      </c>
      <c r="J28" s="95">
        <v>0.35555555555555551</v>
      </c>
      <c r="K28" s="119">
        <v>0.36180555555555555</v>
      </c>
      <c r="L28" s="119">
        <v>0.36805555555555552</v>
      </c>
      <c r="M28" s="119">
        <v>0.37083333333333329</v>
      </c>
      <c r="N28" s="119">
        <v>0.37638888888888888</v>
      </c>
      <c r="O28" s="119">
        <v>0.3840277777777778</v>
      </c>
      <c r="P28" s="119">
        <v>0.39097222222222222</v>
      </c>
      <c r="Q28" s="95">
        <v>0.39166666666666666</v>
      </c>
      <c r="R28" s="20">
        <f t="shared" si="2"/>
        <v>27.207000000000001</v>
      </c>
      <c r="S28" s="21">
        <f t="shared" si="3"/>
        <v>7.4305555555555514E-2</v>
      </c>
      <c r="T28" s="22">
        <f t="shared" si="1"/>
        <v>15.257943925233656</v>
      </c>
      <c r="U28" s="39">
        <f t="shared" si="4"/>
        <v>1.1111111111111072E-2</v>
      </c>
      <c r="V28" s="23"/>
    </row>
    <row r="29" spans="2:22" x14ac:dyDescent="0.25">
      <c r="B29" s="38">
        <v>12</v>
      </c>
      <c r="C29" s="95">
        <v>0.32847222222222222</v>
      </c>
      <c r="D29" s="95">
        <v>0.32986111111111116</v>
      </c>
      <c r="E29" s="95">
        <v>0.33819444444444441</v>
      </c>
      <c r="F29" s="95">
        <v>0.34583333333333333</v>
      </c>
      <c r="G29" s="95">
        <v>0.35069444444444442</v>
      </c>
      <c r="H29" s="95">
        <v>0.3520833333333333</v>
      </c>
      <c r="I29" s="95">
        <v>0.35833333333333334</v>
      </c>
      <c r="J29" s="95">
        <v>0.36666666666666664</v>
      </c>
      <c r="K29" s="119">
        <v>0.37291666666666667</v>
      </c>
      <c r="L29" s="119">
        <v>0.37916666666666665</v>
      </c>
      <c r="M29" s="119">
        <v>0.38194444444444442</v>
      </c>
      <c r="N29" s="119">
        <v>0.38750000000000001</v>
      </c>
      <c r="O29" s="119">
        <v>0.39513888888888887</v>
      </c>
      <c r="P29" s="119">
        <v>0.40208333333333335</v>
      </c>
      <c r="Q29" s="95">
        <v>0.40277777777777779</v>
      </c>
      <c r="R29" s="20">
        <f t="shared" si="2"/>
        <v>27.207000000000001</v>
      </c>
      <c r="S29" s="21">
        <f t="shared" si="3"/>
        <v>7.4305555555555569E-2</v>
      </c>
      <c r="T29" s="22">
        <f t="shared" si="1"/>
        <v>15.257943925233644</v>
      </c>
      <c r="U29" s="39">
        <f t="shared" si="4"/>
        <v>1.1111111111111072E-2</v>
      </c>
      <c r="V29" s="23"/>
    </row>
    <row r="30" spans="2:22" x14ac:dyDescent="0.25">
      <c r="B30" s="38">
        <v>13</v>
      </c>
      <c r="C30" s="95">
        <v>0.33958333333333329</v>
      </c>
      <c r="D30" s="95">
        <v>0.34097222222222218</v>
      </c>
      <c r="E30" s="95">
        <v>0.34930555555555554</v>
      </c>
      <c r="F30" s="95">
        <v>0.3569444444444444</v>
      </c>
      <c r="G30" s="95">
        <v>0.36180555555555555</v>
      </c>
      <c r="H30" s="95">
        <v>0.36319444444444443</v>
      </c>
      <c r="I30" s="95">
        <v>0.36944444444444441</v>
      </c>
      <c r="J30" s="95">
        <v>0.37777777777777777</v>
      </c>
      <c r="K30" s="119">
        <v>0.3840277777777778</v>
      </c>
      <c r="L30" s="119">
        <v>0.39027777777777778</v>
      </c>
      <c r="M30" s="119">
        <v>0.39305555555555555</v>
      </c>
      <c r="N30" s="119">
        <v>0.39861111111111114</v>
      </c>
      <c r="O30" s="119">
        <v>0.40625</v>
      </c>
      <c r="P30" s="119">
        <v>0.41319444444444442</v>
      </c>
      <c r="Q30" s="95">
        <v>0.41388888888888886</v>
      </c>
      <c r="R30" s="20">
        <f t="shared" si="2"/>
        <v>27.207000000000001</v>
      </c>
      <c r="S30" s="21">
        <f t="shared" si="3"/>
        <v>7.4305555555555569E-2</v>
      </c>
      <c r="T30" s="22">
        <f t="shared" si="1"/>
        <v>15.257943925233644</v>
      </c>
      <c r="U30" s="39">
        <f t="shared" si="4"/>
        <v>1.1111111111111127E-2</v>
      </c>
      <c r="V30" s="23"/>
    </row>
    <row r="31" spans="2:22" x14ac:dyDescent="0.25">
      <c r="B31" s="38">
        <v>14</v>
      </c>
      <c r="C31" s="95">
        <v>0.35069444444444442</v>
      </c>
      <c r="D31" s="95">
        <v>0.3520833333333333</v>
      </c>
      <c r="E31" s="95">
        <v>0.36041666666666666</v>
      </c>
      <c r="F31" s="95">
        <v>0.36805555555555552</v>
      </c>
      <c r="G31" s="95">
        <v>0.37291666666666667</v>
      </c>
      <c r="H31" s="95">
        <v>0.37430555555555556</v>
      </c>
      <c r="I31" s="95">
        <v>0.38055555555555554</v>
      </c>
      <c r="J31" s="95">
        <v>0.3888888888888889</v>
      </c>
      <c r="K31" s="119">
        <v>0.39513888888888887</v>
      </c>
      <c r="L31" s="119">
        <v>0.40138888888888891</v>
      </c>
      <c r="M31" s="119">
        <v>0.40416666666666667</v>
      </c>
      <c r="N31" s="119">
        <v>0.40972222222222221</v>
      </c>
      <c r="O31" s="119">
        <v>0.41736111111111113</v>
      </c>
      <c r="P31" s="119">
        <v>0.42430555555555555</v>
      </c>
      <c r="Q31" s="95">
        <v>0.42500000000000004</v>
      </c>
      <c r="R31" s="20">
        <f t="shared" si="2"/>
        <v>27.207000000000001</v>
      </c>
      <c r="S31" s="21">
        <f t="shared" si="3"/>
        <v>7.4305555555555625E-2</v>
      </c>
      <c r="T31" s="22">
        <f t="shared" si="1"/>
        <v>15.257943925233631</v>
      </c>
      <c r="U31" s="39">
        <f t="shared" si="4"/>
        <v>1.1111111111111127E-2</v>
      </c>
      <c r="V31" s="23"/>
    </row>
    <row r="32" spans="2:22" x14ac:dyDescent="0.25">
      <c r="B32" s="38">
        <v>15</v>
      </c>
      <c r="C32" s="95">
        <v>0.36180555555555555</v>
      </c>
      <c r="D32" s="95">
        <v>0.36319444444444443</v>
      </c>
      <c r="E32" s="95">
        <v>0.37152777777777779</v>
      </c>
      <c r="F32" s="95">
        <v>0.37916666666666665</v>
      </c>
      <c r="G32" s="95">
        <v>0.3840277777777778</v>
      </c>
      <c r="H32" s="95">
        <v>0.38541666666666669</v>
      </c>
      <c r="I32" s="95">
        <v>0.39166666666666666</v>
      </c>
      <c r="J32" s="95">
        <v>0.4</v>
      </c>
      <c r="K32" s="119">
        <v>0.40625</v>
      </c>
      <c r="L32" s="119">
        <v>0.41249999999999998</v>
      </c>
      <c r="M32" s="119">
        <v>0.4152777777777778</v>
      </c>
      <c r="N32" s="119">
        <v>0.42083333333333334</v>
      </c>
      <c r="O32" s="119">
        <v>0.42847222222222225</v>
      </c>
      <c r="P32" s="119">
        <v>0.43541666666666667</v>
      </c>
      <c r="Q32" s="95">
        <v>0.43611111111111112</v>
      </c>
      <c r="R32" s="20">
        <f t="shared" si="2"/>
        <v>27.207000000000001</v>
      </c>
      <c r="S32" s="21">
        <f t="shared" si="3"/>
        <v>7.4305555555555569E-2</v>
      </c>
      <c r="T32" s="22">
        <f t="shared" si="1"/>
        <v>15.257943925233644</v>
      </c>
      <c r="U32" s="39">
        <f t="shared" si="4"/>
        <v>1.1111111111111127E-2</v>
      </c>
      <c r="V32" s="23"/>
    </row>
    <row r="33" spans="2:22" x14ac:dyDescent="0.25">
      <c r="B33" s="38">
        <v>16</v>
      </c>
      <c r="C33" s="95">
        <v>0.37291666666666667</v>
      </c>
      <c r="D33" s="95">
        <v>0.37430555555555556</v>
      </c>
      <c r="E33" s="95">
        <v>0.38263888888888886</v>
      </c>
      <c r="F33" s="95">
        <v>0.39027777777777778</v>
      </c>
      <c r="G33" s="95">
        <v>0.39513888888888887</v>
      </c>
      <c r="H33" s="95">
        <v>0.39652777777777776</v>
      </c>
      <c r="I33" s="95">
        <v>0.40277777777777779</v>
      </c>
      <c r="J33" s="95">
        <v>0.41111111111111109</v>
      </c>
      <c r="K33" s="119">
        <v>0.41736111111111113</v>
      </c>
      <c r="L33" s="119">
        <v>0.4236111111111111</v>
      </c>
      <c r="M33" s="119">
        <v>0.42638888888888893</v>
      </c>
      <c r="N33" s="119">
        <v>0.43194444444444446</v>
      </c>
      <c r="O33" s="119">
        <v>0.43958333333333333</v>
      </c>
      <c r="P33" s="119">
        <v>0.4465277777777778</v>
      </c>
      <c r="Q33" s="95">
        <v>0.44722222222222224</v>
      </c>
      <c r="R33" s="20">
        <f t="shared" si="2"/>
        <v>27.207000000000001</v>
      </c>
      <c r="S33" s="21">
        <f t="shared" si="3"/>
        <v>7.4305555555555569E-2</v>
      </c>
      <c r="T33" s="22">
        <f t="shared" si="1"/>
        <v>15.257943925233644</v>
      </c>
      <c r="U33" s="39">
        <f t="shared" si="4"/>
        <v>1.1111111111111127E-2</v>
      </c>
      <c r="V33" s="23"/>
    </row>
    <row r="34" spans="2:22" x14ac:dyDescent="0.25">
      <c r="B34" s="38">
        <v>17</v>
      </c>
      <c r="C34" s="95">
        <v>0.3840277777777778</v>
      </c>
      <c r="D34" s="95">
        <v>0.38541666666666669</v>
      </c>
      <c r="E34" s="95">
        <v>0.39374999999999999</v>
      </c>
      <c r="F34" s="95">
        <v>0.40138888888888891</v>
      </c>
      <c r="G34" s="95">
        <v>0.40625</v>
      </c>
      <c r="H34" s="95">
        <v>0.40763888888888888</v>
      </c>
      <c r="I34" s="95">
        <v>0.41388888888888886</v>
      </c>
      <c r="J34" s="95">
        <v>0.42222222222222222</v>
      </c>
      <c r="K34" s="119">
        <v>0.42847222222222225</v>
      </c>
      <c r="L34" s="119">
        <v>0.43472222222222223</v>
      </c>
      <c r="M34" s="119">
        <v>0.4375</v>
      </c>
      <c r="N34" s="119">
        <v>0.44305555555555559</v>
      </c>
      <c r="O34" s="119">
        <v>0.45069444444444445</v>
      </c>
      <c r="P34" s="119">
        <v>0.45763888888888893</v>
      </c>
      <c r="Q34" s="95">
        <v>0.45833333333333331</v>
      </c>
      <c r="R34" s="20">
        <f t="shared" si="2"/>
        <v>27.207000000000001</v>
      </c>
      <c r="S34" s="21">
        <f t="shared" si="3"/>
        <v>7.4305555555555514E-2</v>
      </c>
      <c r="T34" s="22">
        <f t="shared" si="1"/>
        <v>15.257943925233656</v>
      </c>
      <c r="U34" s="39">
        <f t="shared" si="4"/>
        <v>1.1111111111111072E-2</v>
      </c>
      <c r="V34" s="23"/>
    </row>
    <row r="35" spans="2:22" x14ac:dyDescent="0.25">
      <c r="B35" s="38">
        <v>18</v>
      </c>
      <c r="C35" s="95">
        <v>0.39513888888888887</v>
      </c>
      <c r="D35" s="95">
        <v>0.39652777777777776</v>
      </c>
      <c r="E35" s="95">
        <v>0.40486111111111112</v>
      </c>
      <c r="F35" s="95">
        <v>0.41249999999999998</v>
      </c>
      <c r="G35" s="95">
        <v>0.41736111111111113</v>
      </c>
      <c r="H35" s="95">
        <v>0.41875000000000001</v>
      </c>
      <c r="I35" s="95">
        <v>0.42500000000000004</v>
      </c>
      <c r="J35" s="95">
        <v>0.43333333333333335</v>
      </c>
      <c r="K35" s="119">
        <v>0.43958333333333333</v>
      </c>
      <c r="L35" s="119">
        <v>0.44583333333333336</v>
      </c>
      <c r="M35" s="119">
        <v>0.44861111111111113</v>
      </c>
      <c r="N35" s="119">
        <v>0.45416666666666666</v>
      </c>
      <c r="O35" s="119">
        <v>0.46180555555555552</v>
      </c>
      <c r="P35" s="119">
        <v>0.46875</v>
      </c>
      <c r="Q35" s="95">
        <v>0.46944444444444444</v>
      </c>
      <c r="R35" s="20">
        <f t="shared" si="2"/>
        <v>27.207000000000001</v>
      </c>
      <c r="S35" s="21">
        <f t="shared" si="3"/>
        <v>7.4305555555555569E-2</v>
      </c>
      <c r="T35" s="22">
        <f t="shared" si="1"/>
        <v>15.257943925233644</v>
      </c>
      <c r="U35" s="39">
        <f t="shared" si="4"/>
        <v>1.1111111111111127E-2</v>
      </c>
      <c r="V35" s="23"/>
    </row>
    <row r="36" spans="2:22" x14ac:dyDescent="0.25">
      <c r="B36" s="38">
        <v>19</v>
      </c>
      <c r="C36" s="95">
        <v>0.40625</v>
      </c>
      <c r="D36" s="95">
        <v>0.40763888888888888</v>
      </c>
      <c r="E36" s="95">
        <v>0.41597222222222224</v>
      </c>
      <c r="F36" s="95">
        <v>0.4236111111111111</v>
      </c>
      <c r="G36" s="95">
        <v>0.42847222222222225</v>
      </c>
      <c r="H36" s="95">
        <v>0.42986111111111114</v>
      </c>
      <c r="I36" s="95">
        <v>0.43611111111111112</v>
      </c>
      <c r="J36" s="95">
        <v>0.44444444444444448</v>
      </c>
      <c r="K36" s="119">
        <v>0.45069444444444445</v>
      </c>
      <c r="L36" s="119">
        <v>0.45694444444444449</v>
      </c>
      <c r="M36" s="119">
        <v>0.4597222222222222</v>
      </c>
      <c r="N36" s="119">
        <v>0.46527777777777773</v>
      </c>
      <c r="O36" s="119">
        <v>0.47291666666666665</v>
      </c>
      <c r="P36" s="119">
        <v>0.47986111111111107</v>
      </c>
      <c r="Q36" s="95">
        <v>0.48055555555555551</v>
      </c>
      <c r="R36" s="20">
        <f t="shared" si="2"/>
        <v>27.207000000000001</v>
      </c>
      <c r="S36" s="21">
        <f t="shared" si="3"/>
        <v>7.4305555555555514E-2</v>
      </c>
      <c r="T36" s="22">
        <f t="shared" si="1"/>
        <v>15.257943925233656</v>
      </c>
      <c r="U36" s="39">
        <f t="shared" si="4"/>
        <v>1.1111111111111127E-2</v>
      </c>
      <c r="V36" s="23"/>
    </row>
    <row r="37" spans="2:22" x14ac:dyDescent="0.25">
      <c r="B37" s="38">
        <v>20</v>
      </c>
      <c r="C37" s="95">
        <v>0.41736111111111113</v>
      </c>
      <c r="D37" s="95">
        <v>0.41875000000000001</v>
      </c>
      <c r="E37" s="95">
        <v>0.42708333333333337</v>
      </c>
      <c r="F37" s="95">
        <v>0.43472222222222223</v>
      </c>
      <c r="G37" s="95">
        <v>0.43958333333333333</v>
      </c>
      <c r="H37" s="95">
        <v>0.44097222222222227</v>
      </c>
      <c r="I37" s="95">
        <v>0.44722222222222224</v>
      </c>
      <c r="J37" s="95">
        <v>0.4555555555555556</v>
      </c>
      <c r="K37" s="119">
        <v>0.46180555555555552</v>
      </c>
      <c r="L37" s="119">
        <v>0.46805555555555556</v>
      </c>
      <c r="M37" s="119">
        <v>0.47083333333333333</v>
      </c>
      <c r="N37" s="119">
        <v>0.47638888888888886</v>
      </c>
      <c r="O37" s="119">
        <v>0.48402777777777778</v>
      </c>
      <c r="P37" s="119">
        <v>0.4909722222222222</v>
      </c>
      <c r="Q37" s="95">
        <v>0.49166666666666664</v>
      </c>
      <c r="R37" s="20">
        <f t="shared" si="2"/>
        <v>27.207000000000001</v>
      </c>
      <c r="S37" s="21">
        <f t="shared" si="3"/>
        <v>7.4305555555555514E-2</v>
      </c>
      <c r="T37" s="22">
        <f t="shared" si="1"/>
        <v>15.257943925233656</v>
      </c>
      <c r="U37" s="39">
        <f t="shared" si="4"/>
        <v>1.0416666666666685E-2</v>
      </c>
      <c r="V37" s="23"/>
    </row>
    <row r="38" spans="2:22" x14ac:dyDescent="0.25">
      <c r="B38" s="38">
        <v>21</v>
      </c>
      <c r="C38" s="95">
        <v>0.42777777777777781</v>
      </c>
      <c r="D38" s="95">
        <v>0.4291666666666667</v>
      </c>
      <c r="E38" s="95">
        <v>0.4375</v>
      </c>
      <c r="F38" s="95">
        <v>0.44513888888888892</v>
      </c>
      <c r="G38" s="95">
        <v>0.45</v>
      </c>
      <c r="H38" s="95">
        <v>0.4513888888888889</v>
      </c>
      <c r="I38" s="95">
        <v>0.45763888888888893</v>
      </c>
      <c r="J38" s="95">
        <v>0.46597222222222218</v>
      </c>
      <c r="K38" s="119">
        <v>0.47222222222222221</v>
      </c>
      <c r="L38" s="119">
        <v>0.47847222222222219</v>
      </c>
      <c r="M38" s="119">
        <v>0.48124999999999996</v>
      </c>
      <c r="N38" s="119">
        <v>0.48680555555555555</v>
      </c>
      <c r="O38" s="119">
        <v>0.49444444444444441</v>
      </c>
      <c r="P38" s="119">
        <v>0.50138888888888888</v>
      </c>
      <c r="Q38" s="95">
        <v>0.50208333333333333</v>
      </c>
      <c r="R38" s="20">
        <f t="shared" si="2"/>
        <v>27.207000000000001</v>
      </c>
      <c r="S38" s="21">
        <f t="shared" si="3"/>
        <v>7.4305555555555514E-2</v>
      </c>
      <c r="T38" s="22">
        <f t="shared" si="1"/>
        <v>15.257943925233656</v>
      </c>
      <c r="U38" s="39">
        <f t="shared" si="4"/>
        <v>1.041666666666663E-2</v>
      </c>
      <c r="V38" s="23"/>
    </row>
    <row r="39" spans="2:22" x14ac:dyDescent="0.25">
      <c r="B39" s="38">
        <v>22</v>
      </c>
      <c r="C39" s="95">
        <v>0.43819444444444444</v>
      </c>
      <c r="D39" s="95">
        <v>0.43958333333333333</v>
      </c>
      <c r="E39" s="95">
        <v>0.44791666666666669</v>
      </c>
      <c r="F39" s="95">
        <v>0.4555555555555556</v>
      </c>
      <c r="G39" s="95">
        <v>0.46041666666666664</v>
      </c>
      <c r="H39" s="95">
        <v>0.46180555555555552</v>
      </c>
      <c r="I39" s="95">
        <v>0.46805555555555556</v>
      </c>
      <c r="J39" s="95">
        <v>0.47638888888888886</v>
      </c>
      <c r="K39" s="119">
        <v>0.4826388888888889</v>
      </c>
      <c r="L39" s="119">
        <v>0.48888888888888887</v>
      </c>
      <c r="M39" s="119">
        <v>0.49166666666666664</v>
      </c>
      <c r="N39" s="119">
        <v>0.49722222222222223</v>
      </c>
      <c r="O39" s="119">
        <v>0.50486111111111109</v>
      </c>
      <c r="P39" s="119">
        <v>0.51180555555555551</v>
      </c>
      <c r="Q39" s="95">
        <v>0.51249999999999996</v>
      </c>
      <c r="R39" s="20">
        <f t="shared" si="2"/>
        <v>27.207000000000001</v>
      </c>
      <c r="S39" s="21">
        <f t="shared" si="3"/>
        <v>7.4305555555555514E-2</v>
      </c>
      <c r="T39" s="22">
        <f t="shared" si="1"/>
        <v>15.257943925233656</v>
      </c>
      <c r="U39" s="39">
        <f t="shared" si="4"/>
        <v>1.0416666666666685E-2</v>
      </c>
      <c r="V39" s="23"/>
    </row>
    <row r="40" spans="2:22" x14ac:dyDescent="0.25">
      <c r="B40" s="38">
        <v>23</v>
      </c>
      <c r="C40" s="95">
        <v>0.44861111111111113</v>
      </c>
      <c r="D40" s="95">
        <v>0.45</v>
      </c>
      <c r="E40" s="95">
        <v>0.45833333333333331</v>
      </c>
      <c r="F40" s="95">
        <v>0.46597222222222218</v>
      </c>
      <c r="G40" s="95">
        <v>0.47083333333333333</v>
      </c>
      <c r="H40" s="95">
        <v>0.47222222222222221</v>
      </c>
      <c r="I40" s="95">
        <v>0.47847222222222219</v>
      </c>
      <c r="J40" s="95">
        <v>0.48680555555555555</v>
      </c>
      <c r="K40" s="119">
        <v>0.49305555555555552</v>
      </c>
      <c r="L40" s="119">
        <v>0.49930555555555556</v>
      </c>
      <c r="M40" s="119">
        <v>0.50208333333333333</v>
      </c>
      <c r="N40" s="119">
        <v>0.50763888888888886</v>
      </c>
      <c r="O40" s="119">
        <v>0.51527777777777772</v>
      </c>
      <c r="P40" s="119">
        <v>0.52222222222222225</v>
      </c>
      <c r="Q40" s="95">
        <v>0.5229166666666667</v>
      </c>
      <c r="R40" s="20">
        <f t="shared" si="2"/>
        <v>27.207000000000001</v>
      </c>
      <c r="S40" s="21">
        <f t="shared" si="3"/>
        <v>7.4305555555555569E-2</v>
      </c>
      <c r="T40" s="22">
        <f t="shared" si="1"/>
        <v>15.257943925233644</v>
      </c>
      <c r="U40" s="39">
        <f t="shared" si="4"/>
        <v>1.041666666666663E-2</v>
      </c>
      <c r="V40" s="23"/>
    </row>
    <row r="41" spans="2:22" x14ac:dyDescent="0.25">
      <c r="B41" s="38">
        <v>24</v>
      </c>
      <c r="C41" s="95">
        <v>0.45902777777777776</v>
      </c>
      <c r="D41" s="95">
        <v>0.46041666666666664</v>
      </c>
      <c r="E41" s="95">
        <v>0.46875</v>
      </c>
      <c r="F41" s="95">
        <v>0.47638888888888886</v>
      </c>
      <c r="G41" s="95">
        <v>0.48124999999999996</v>
      </c>
      <c r="H41" s="95">
        <v>0.4826388888888889</v>
      </c>
      <c r="I41" s="95">
        <v>0.48888888888888887</v>
      </c>
      <c r="J41" s="95">
        <v>0.49722222222222223</v>
      </c>
      <c r="K41" s="119">
        <v>0.50347222222222221</v>
      </c>
      <c r="L41" s="119">
        <v>0.50972222222222219</v>
      </c>
      <c r="M41" s="119">
        <v>0.51249999999999996</v>
      </c>
      <c r="N41" s="119">
        <v>0.5180555555555556</v>
      </c>
      <c r="O41" s="119">
        <v>0.52569444444444446</v>
      </c>
      <c r="P41" s="119">
        <v>0.53263888888888888</v>
      </c>
      <c r="Q41" s="95">
        <v>0.53333333333333333</v>
      </c>
      <c r="R41" s="20">
        <f t="shared" si="2"/>
        <v>27.207000000000001</v>
      </c>
      <c r="S41" s="21">
        <f t="shared" si="3"/>
        <v>7.4305555555555569E-2</v>
      </c>
      <c r="T41" s="22">
        <f t="shared" si="1"/>
        <v>15.257943925233644</v>
      </c>
      <c r="U41" s="39">
        <f t="shared" si="4"/>
        <v>1.0416666666666685E-2</v>
      </c>
      <c r="V41" s="23"/>
    </row>
    <row r="42" spans="2:22" x14ac:dyDescent="0.25">
      <c r="B42" s="38">
        <v>25</v>
      </c>
      <c r="C42" s="95">
        <v>0.46944444444444444</v>
      </c>
      <c r="D42" s="95">
        <v>0.47083333333333333</v>
      </c>
      <c r="E42" s="95">
        <v>0.47916666666666663</v>
      </c>
      <c r="F42" s="95">
        <v>0.48680555555555555</v>
      </c>
      <c r="G42" s="95">
        <v>0.49166666666666664</v>
      </c>
      <c r="H42" s="95">
        <v>0.49305555555555552</v>
      </c>
      <c r="I42" s="95">
        <v>0.49930555555555556</v>
      </c>
      <c r="J42" s="95">
        <v>0.50763888888888886</v>
      </c>
      <c r="K42" s="119">
        <v>0.51388888888888884</v>
      </c>
      <c r="L42" s="119">
        <v>0.52013888888888893</v>
      </c>
      <c r="M42" s="119">
        <v>0.5229166666666667</v>
      </c>
      <c r="N42" s="119">
        <v>0.52847222222222223</v>
      </c>
      <c r="O42" s="119">
        <v>0.53611111111111109</v>
      </c>
      <c r="P42" s="119">
        <v>0.54305555555555551</v>
      </c>
      <c r="Q42" s="95">
        <v>0.54374999999999996</v>
      </c>
      <c r="R42" s="20">
        <f t="shared" si="2"/>
        <v>27.207000000000001</v>
      </c>
      <c r="S42" s="21">
        <f t="shared" si="3"/>
        <v>7.4305555555555514E-2</v>
      </c>
      <c r="T42" s="22">
        <f t="shared" si="1"/>
        <v>15.257943925233656</v>
      </c>
      <c r="U42" s="39">
        <f t="shared" si="4"/>
        <v>1.041666666666663E-2</v>
      </c>
      <c r="V42" s="23"/>
    </row>
    <row r="43" spans="2:22" x14ac:dyDescent="0.25">
      <c r="B43" s="38">
        <v>26</v>
      </c>
      <c r="C43" s="95">
        <v>0.47986111111111107</v>
      </c>
      <c r="D43" s="95">
        <v>0.48124999999999996</v>
      </c>
      <c r="E43" s="95">
        <v>0.48958333333333331</v>
      </c>
      <c r="F43" s="95">
        <v>0.49722222222222223</v>
      </c>
      <c r="G43" s="95">
        <v>0.50208333333333333</v>
      </c>
      <c r="H43" s="95">
        <v>0.50347222222222221</v>
      </c>
      <c r="I43" s="95">
        <v>0.50972222222222219</v>
      </c>
      <c r="J43" s="95">
        <v>0.5180555555555556</v>
      </c>
      <c r="K43" s="119">
        <v>0.52430555555555558</v>
      </c>
      <c r="L43" s="119">
        <v>0.53055555555555556</v>
      </c>
      <c r="M43" s="119">
        <v>0.53333333333333333</v>
      </c>
      <c r="N43" s="119">
        <v>0.53888888888888886</v>
      </c>
      <c r="O43" s="119">
        <v>0.54652777777777772</v>
      </c>
      <c r="P43" s="119">
        <v>0.55347222222222214</v>
      </c>
      <c r="Q43" s="95">
        <v>0.55416666666666659</v>
      </c>
      <c r="R43" s="20">
        <f t="shared" si="2"/>
        <v>27.207000000000001</v>
      </c>
      <c r="S43" s="21">
        <f t="shared" si="3"/>
        <v>7.4305555555555514E-2</v>
      </c>
      <c r="T43" s="22">
        <f t="shared" si="1"/>
        <v>15.257943925233656</v>
      </c>
      <c r="U43" s="39">
        <f t="shared" si="4"/>
        <v>1.0416666666666685E-2</v>
      </c>
      <c r="V43" s="23"/>
    </row>
    <row r="44" spans="2:22" x14ac:dyDescent="0.25">
      <c r="B44" s="38">
        <v>27</v>
      </c>
      <c r="C44" s="95">
        <v>0.49027777777777776</v>
      </c>
      <c r="D44" s="95">
        <v>0.49166666666666664</v>
      </c>
      <c r="E44" s="95">
        <v>0.5</v>
      </c>
      <c r="F44" s="95">
        <v>0.50763888888888886</v>
      </c>
      <c r="G44" s="95">
        <v>0.51249999999999996</v>
      </c>
      <c r="H44" s="95">
        <v>0.51388888888888884</v>
      </c>
      <c r="I44" s="95">
        <v>0.52013888888888893</v>
      </c>
      <c r="J44" s="95">
        <v>0.52847222222222223</v>
      </c>
      <c r="K44" s="119">
        <v>0.53472222222222221</v>
      </c>
      <c r="L44" s="119">
        <v>0.54097222222222219</v>
      </c>
      <c r="M44" s="119">
        <v>0.54374999999999996</v>
      </c>
      <c r="N44" s="119">
        <v>0.54930555555555549</v>
      </c>
      <c r="O44" s="119">
        <v>0.55694444444444435</v>
      </c>
      <c r="P44" s="119">
        <v>0.56388888888888888</v>
      </c>
      <c r="Q44" s="95">
        <v>0.56458333333333333</v>
      </c>
      <c r="R44" s="20">
        <f t="shared" si="2"/>
        <v>27.207000000000001</v>
      </c>
      <c r="S44" s="21">
        <f t="shared" si="3"/>
        <v>7.4305555555555569E-2</v>
      </c>
      <c r="T44" s="22">
        <f t="shared" si="1"/>
        <v>15.257943925233644</v>
      </c>
      <c r="U44" s="39">
        <f t="shared" si="4"/>
        <v>1.0416666666666685E-2</v>
      </c>
      <c r="V44" s="23"/>
    </row>
    <row r="45" spans="2:22" x14ac:dyDescent="0.25">
      <c r="B45" s="38">
        <v>28</v>
      </c>
      <c r="C45" s="95">
        <v>0.50069444444444444</v>
      </c>
      <c r="D45" s="95">
        <v>0.50208333333333333</v>
      </c>
      <c r="E45" s="95">
        <v>0.51041666666666663</v>
      </c>
      <c r="F45" s="95">
        <v>0.5180555555555556</v>
      </c>
      <c r="G45" s="95">
        <v>0.5229166666666667</v>
      </c>
      <c r="H45" s="95">
        <v>0.52430555555555558</v>
      </c>
      <c r="I45" s="95">
        <v>0.53055555555555556</v>
      </c>
      <c r="J45" s="95">
        <v>0.53888888888888886</v>
      </c>
      <c r="K45" s="119">
        <v>0.54513888888888884</v>
      </c>
      <c r="L45" s="119">
        <v>0.55138888888888882</v>
      </c>
      <c r="M45" s="119">
        <v>0.55416666666666659</v>
      </c>
      <c r="N45" s="119">
        <v>0.55972222222222223</v>
      </c>
      <c r="O45" s="119">
        <v>0.56736111111111109</v>
      </c>
      <c r="P45" s="119">
        <v>0.57430555555555551</v>
      </c>
      <c r="Q45" s="95">
        <v>0.57499999999999996</v>
      </c>
      <c r="R45" s="20">
        <f t="shared" si="2"/>
        <v>27.207000000000001</v>
      </c>
      <c r="S45" s="21">
        <f t="shared" si="3"/>
        <v>7.4305555555555514E-2</v>
      </c>
      <c r="T45" s="22">
        <f t="shared" si="1"/>
        <v>15.257943925233656</v>
      </c>
      <c r="U45" s="39">
        <f t="shared" si="4"/>
        <v>1.041666666666663E-2</v>
      </c>
      <c r="V45" s="23"/>
    </row>
    <row r="46" spans="2:22" x14ac:dyDescent="0.25">
      <c r="B46" s="38">
        <v>29</v>
      </c>
      <c r="C46" s="95">
        <v>0.51111111111111107</v>
      </c>
      <c r="D46" s="95">
        <v>0.51249999999999996</v>
      </c>
      <c r="E46" s="95">
        <v>0.52083333333333337</v>
      </c>
      <c r="F46" s="95">
        <v>0.52847222222222223</v>
      </c>
      <c r="G46" s="95">
        <v>0.53333333333333333</v>
      </c>
      <c r="H46" s="95">
        <v>0.53472222222222221</v>
      </c>
      <c r="I46" s="95">
        <v>0.54097222222222219</v>
      </c>
      <c r="J46" s="95">
        <v>0.54930555555555549</v>
      </c>
      <c r="K46" s="119">
        <v>0.55555555555555547</v>
      </c>
      <c r="L46" s="119">
        <v>0.56180555555555556</v>
      </c>
      <c r="M46" s="119">
        <v>0.56458333333333333</v>
      </c>
      <c r="N46" s="119">
        <v>0.57013888888888886</v>
      </c>
      <c r="O46" s="119">
        <v>0.57777777777777772</v>
      </c>
      <c r="P46" s="119">
        <v>0.58472222222222225</v>
      </c>
      <c r="Q46" s="95">
        <v>0.5854166666666667</v>
      </c>
      <c r="R46" s="20">
        <f t="shared" si="2"/>
        <v>27.207000000000001</v>
      </c>
      <c r="S46" s="21">
        <f t="shared" si="3"/>
        <v>7.4305555555555625E-2</v>
      </c>
      <c r="T46" s="22">
        <f t="shared" si="1"/>
        <v>15.257943925233631</v>
      </c>
      <c r="U46" s="39">
        <f t="shared" si="4"/>
        <v>1.0416666666666741E-2</v>
      </c>
      <c r="V46" s="23"/>
    </row>
    <row r="47" spans="2:22" x14ac:dyDescent="0.25">
      <c r="B47" s="38">
        <v>30</v>
      </c>
      <c r="C47" s="95">
        <v>0.52152777777777781</v>
      </c>
      <c r="D47" s="95">
        <v>0.5229166666666667</v>
      </c>
      <c r="E47" s="95">
        <v>0.53125</v>
      </c>
      <c r="F47" s="95">
        <v>0.53888888888888886</v>
      </c>
      <c r="G47" s="95">
        <v>0.54374999999999996</v>
      </c>
      <c r="H47" s="95">
        <v>0.54513888888888884</v>
      </c>
      <c r="I47" s="95">
        <v>0.55138888888888882</v>
      </c>
      <c r="J47" s="95">
        <v>0.55972222222222223</v>
      </c>
      <c r="K47" s="119">
        <v>0.56597222222222221</v>
      </c>
      <c r="L47" s="119">
        <v>0.57222222222222219</v>
      </c>
      <c r="M47" s="119">
        <v>0.57499999999999996</v>
      </c>
      <c r="N47" s="119">
        <v>0.58055555555555549</v>
      </c>
      <c r="O47" s="119">
        <v>0.58819444444444446</v>
      </c>
      <c r="P47" s="119">
        <v>0.59513888888888888</v>
      </c>
      <c r="Q47" s="95">
        <v>0.59583333333333333</v>
      </c>
      <c r="R47" s="20">
        <f t="shared" si="2"/>
        <v>27.207000000000001</v>
      </c>
      <c r="S47" s="21">
        <f t="shared" si="3"/>
        <v>7.4305555555555514E-2</v>
      </c>
      <c r="T47" s="22">
        <f t="shared" si="1"/>
        <v>15.257943925233656</v>
      </c>
      <c r="U47" s="39">
        <f t="shared" si="4"/>
        <v>1.041666666666663E-2</v>
      </c>
      <c r="V47" s="23"/>
    </row>
    <row r="48" spans="2:22" x14ac:dyDescent="0.25">
      <c r="B48" s="38">
        <v>31</v>
      </c>
      <c r="C48" s="95">
        <v>0.53194444444444444</v>
      </c>
      <c r="D48" s="95">
        <v>0.53333333333333333</v>
      </c>
      <c r="E48" s="95">
        <v>0.54166666666666663</v>
      </c>
      <c r="F48" s="95">
        <v>0.54930555555555549</v>
      </c>
      <c r="G48" s="95">
        <v>0.55416666666666659</v>
      </c>
      <c r="H48" s="95">
        <v>0.55555555555555547</v>
      </c>
      <c r="I48" s="95">
        <v>0.56180555555555556</v>
      </c>
      <c r="J48" s="95">
        <v>0.57013888888888886</v>
      </c>
      <c r="K48" s="119">
        <v>0.57638888888888884</v>
      </c>
      <c r="L48" s="119">
        <v>0.58263888888888882</v>
      </c>
      <c r="M48" s="119">
        <v>0.5854166666666667</v>
      </c>
      <c r="N48" s="119">
        <v>0.59097222222222223</v>
      </c>
      <c r="O48" s="119">
        <v>0.59861111111111109</v>
      </c>
      <c r="P48" s="119">
        <v>0.60555555555555562</v>
      </c>
      <c r="Q48" s="95">
        <v>0.60625000000000007</v>
      </c>
      <c r="R48" s="20">
        <f t="shared" si="2"/>
        <v>27.207000000000001</v>
      </c>
      <c r="S48" s="21">
        <f t="shared" si="3"/>
        <v>7.4305555555555625E-2</v>
      </c>
      <c r="T48" s="22">
        <f t="shared" si="1"/>
        <v>15.257943925233631</v>
      </c>
      <c r="U48" s="39">
        <f t="shared" si="4"/>
        <v>1.041666666666663E-2</v>
      </c>
      <c r="V48" s="23"/>
    </row>
    <row r="49" spans="2:22" x14ac:dyDescent="0.25">
      <c r="B49" s="38">
        <v>32</v>
      </c>
      <c r="C49" s="95">
        <v>0.54236111111111107</v>
      </c>
      <c r="D49" s="95">
        <v>0.54374999999999996</v>
      </c>
      <c r="E49" s="95">
        <v>0.55208333333333326</v>
      </c>
      <c r="F49" s="95">
        <v>0.55972222222222223</v>
      </c>
      <c r="G49" s="95">
        <v>0.56458333333333333</v>
      </c>
      <c r="H49" s="95">
        <v>0.56597222222222221</v>
      </c>
      <c r="I49" s="95">
        <v>0.57222222222222219</v>
      </c>
      <c r="J49" s="95">
        <v>0.58055555555555549</v>
      </c>
      <c r="K49" s="119">
        <v>0.58680555555555558</v>
      </c>
      <c r="L49" s="119">
        <v>0.59305555555555556</v>
      </c>
      <c r="M49" s="119">
        <v>0.59583333333333333</v>
      </c>
      <c r="N49" s="119">
        <v>0.60138888888888897</v>
      </c>
      <c r="O49" s="119">
        <v>0.60902777777777783</v>
      </c>
      <c r="P49" s="119">
        <v>0.61597222222222225</v>
      </c>
      <c r="Q49" s="95">
        <v>0.6166666666666667</v>
      </c>
      <c r="R49" s="20">
        <f t="shared" si="2"/>
        <v>27.207000000000001</v>
      </c>
      <c r="S49" s="21">
        <f t="shared" si="3"/>
        <v>7.4305555555555625E-2</v>
      </c>
      <c r="T49" s="22">
        <f t="shared" si="1"/>
        <v>15.257943925233631</v>
      </c>
      <c r="U49" s="39">
        <f t="shared" si="4"/>
        <v>1.041666666666663E-2</v>
      </c>
      <c r="V49" s="23"/>
    </row>
    <row r="50" spans="2:22" x14ac:dyDescent="0.25">
      <c r="B50" s="38">
        <v>33</v>
      </c>
      <c r="C50" s="95">
        <v>0.5527777777777777</v>
      </c>
      <c r="D50" s="95">
        <v>0.55416666666666659</v>
      </c>
      <c r="E50" s="95">
        <v>0.5625</v>
      </c>
      <c r="F50" s="95">
        <v>0.57013888888888886</v>
      </c>
      <c r="G50" s="95">
        <v>0.57499999999999996</v>
      </c>
      <c r="H50" s="95">
        <v>0.57638888888888884</v>
      </c>
      <c r="I50" s="95">
        <v>0.58263888888888882</v>
      </c>
      <c r="J50" s="95">
        <v>0.59097222222222223</v>
      </c>
      <c r="K50" s="119">
        <v>0.59722222222222221</v>
      </c>
      <c r="L50" s="119">
        <v>0.6034722222222223</v>
      </c>
      <c r="M50" s="119">
        <v>0.60625000000000007</v>
      </c>
      <c r="N50" s="119">
        <v>0.6118055555555556</v>
      </c>
      <c r="O50" s="119">
        <v>0.61944444444444446</v>
      </c>
      <c r="P50" s="119">
        <v>0.62638888888888888</v>
      </c>
      <c r="Q50" s="95">
        <v>0.62708333333333333</v>
      </c>
      <c r="R50" s="20">
        <f t="shared" si="2"/>
        <v>27.207000000000001</v>
      </c>
      <c r="S50" s="21">
        <f t="shared" si="3"/>
        <v>7.4305555555555625E-2</v>
      </c>
      <c r="T50" s="22">
        <f t="shared" ref="T50:T81" si="5">60*$I$94/(S50*60*24)</f>
        <v>15.257943925233631</v>
      </c>
      <c r="U50" s="39">
        <f t="shared" si="4"/>
        <v>1.0416666666666741E-2</v>
      </c>
      <c r="V50" s="23"/>
    </row>
    <row r="51" spans="2:22" x14ac:dyDescent="0.25">
      <c r="B51" s="38">
        <v>34</v>
      </c>
      <c r="C51" s="95">
        <v>0.56319444444444444</v>
      </c>
      <c r="D51" s="95">
        <v>0.56458333333333333</v>
      </c>
      <c r="E51" s="95">
        <v>0.57291666666666663</v>
      </c>
      <c r="F51" s="95">
        <v>0.58055555555555549</v>
      </c>
      <c r="G51" s="95">
        <v>0.5854166666666667</v>
      </c>
      <c r="H51" s="95">
        <v>0.58680555555555558</v>
      </c>
      <c r="I51" s="95">
        <v>0.59305555555555556</v>
      </c>
      <c r="J51" s="95">
        <v>0.60138888888888897</v>
      </c>
      <c r="K51" s="119">
        <v>0.60763888888888895</v>
      </c>
      <c r="L51" s="119">
        <v>0.61388888888888893</v>
      </c>
      <c r="M51" s="119">
        <v>0.6166666666666667</v>
      </c>
      <c r="N51" s="119">
        <v>0.62222222222222223</v>
      </c>
      <c r="O51" s="119">
        <v>0.62986111111111109</v>
      </c>
      <c r="P51" s="119">
        <v>0.63680555555555551</v>
      </c>
      <c r="Q51" s="95">
        <v>0.63749999999999996</v>
      </c>
      <c r="R51" s="20">
        <f t="shared" si="2"/>
        <v>27.207000000000001</v>
      </c>
      <c r="S51" s="21">
        <f t="shared" si="3"/>
        <v>7.4305555555555514E-2</v>
      </c>
      <c r="T51" s="22">
        <f t="shared" si="5"/>
        <v>15.257943925233656</v>
      </c>
      <c r="U51" s="39">
        <f t="shared" si="4"/>
        <v>1.041666666666663E-2</v>
      </c>
      <c r="V51" s="23"/>
    </row>
    <row r="52" spans="2:22" x14ac:dyDescent="0.25">
      <c r="B52" s="38">
        <v>35</v>
      </c>
      <c r="C52" s="95">
        <v>0.57361111111111107</v>
      </c>
      <c r="D52" s="95">
        <v>0.57499999999999996</v>
      </c>
      <c r="E52" s="95">
        <v>0.58333333333333337</v>
      </c>
      <c r="F52" s="95">
        <v>0.59097222222222223</v>
      </c>
      <c r="G52" s="95">
        <v>0.59583333333333333</v>
      </c>
      <c r="H52" s="95">
        <v>0.59722222222222221</v>
      </c>
      <c r="I52" s="95">
        <v>0.6034722222222223</v>
      </c>
      <c r="J52" s="95">
        <v>0.6118055555555556</v>
      </c>
      <c r="K52" s="119">
        <v>0.61805555555555558</v>
      </c>
      <c r="L52" s="119">
        <v>0.62430555555555556</v>
      </c>
      <c r="M52" s="119">
        <v>0.62708333333333333</v>
      </c>
      <c r="N52" s="119">
        <v>0.63263888888888886</v>
      </c>
      <c r="O52" s="119">
        <v>0.64027777777777772</v>
      </c>
      <c r="P52" s="119">
        <v>0.64722222222222225</v>
      </c>
      <c r="Q52" s="95">
        <v>0.6479166666666667</v>
      </c>
      <c r="R52" s="20">
        <f t="shared" si="2"/>
        <v>27.207000000000001</v>
      </c>
      <c r="S52" s="21">
        <f t="shared" si="3"/>
        <v>7.4305555555555625E-2</v>
      </c>
      <c r="T52" s="22">
        <f t="shared" si="5"/>
        <v>15.257943925233631</v>
      </c>
      <c r="U52" s="39">
        <f t="shared" si="4"/>
        <v>1.0416666666666741E-2</v>
      </c>
      <c r="V52" s="23"/>
    </row>
    <row r="53" spans="2:22" x14ac:dyDescent="0.25">
      <c r="B53" s="38">
        <v>36</v>
      </c>
      <c r="C53" s="95">
        <v>0.58402777777777781</v>
      </c>
      <c r="D53" s="95">
        <v>0.5854166666666667</v>
      </c>
      <c r="E53" s="95">
        <v>0.59375</v>
      </c>
      <c r="F53" s="95">
        <v>0.60138888888888897</v>
      </c>
      <c r="G53" s="95">
        <v>0.60625000000000007</v>
      </c>
      <c r="H53" s="95">
        <v>0.60763888888888895</v>
      </c>
      <c r="I53" s="95">
        <v>0.61388888888888893</v>
      </c>
      <c r="J53" s="95">
        <v>0.62222222222222223</v>
      </c>
      <c r="K53" s="119">
        <v>0.62847222222222221</v>
      </c>
      <c r="L53" s="119">
        <v>0.63472222222222219</v>
      </c>
      <c r="M53" s="119">
        <v>0.63749999999999996</v>
      </c>
      <c r="N53" s="119">
        <v>0.6430555555555556</v>
      </c>
      <c r="O53" s="119">
        <v>0.65069444444444446</v>
      </c>
      <c r="P53" s="119">
        <v>0.65763888888888888</v>
      </c>
      <c r="Q53" s="95">
        <v>0.65833333333333333</v>
      </c>
      <c r="R53" s="20">
        <f t="shared" si="2"/>
        <v>27.207000000000001</v>
      </c>
      <c r="S53" s="21">
        <f t="shared" si="3"/>
        <v>7.4305555555555514E-2</v>
      </c>
      <c r="T53" s="22">
        <f t="shared" si="5"/>
        <v>15.257943925233656</v>
      </c>
      <c r="U53" s="39">
        <f t="shared" si="4"/>
        <v>1.1111111111111072E-2</v>
      </c>
      <c r="V53" s="23"/>
    </row>
    <row r="54" spans="2:22" x14ac:dyDescent="0.25">
      <c r="B54" s="38">
        <v>37</v>
      </c>
      <c r="C54" s="95">
        <v>0.59513888888888888</v>
      </c>
      <c r="D54" s="95">
        <v>0.59652777777777777</v>
      </c>
      <c r="E54" s="95">
        <v>0.60486111111111118</v>
      </c>
      <c r="F54" s="95">
        <v>0.61250000000000004</v>
      </c>
      <c r="G54" s="95">
        <v>0.61736111111111114</v>
      </c>
      <c r="H54" s="95">
        <v>0.61875000000000002</v>
      </c>
      <c r="I54" s="95">
        <v>0.625</v>
      </c>
      <c r="J54" s="95">
        <v>0.6333333333333333</v>
      </c>
      <c r="K54" s="119">
        <v>0.63958333333333328</v>
      </c>
      <c r="L54" s="119">
        <v>0.64583333333333337</v>
      </c>
      <c r="M54" s="119">
        <v>0.64861111111111114</v>
      </c>
      <c r="N54" s="119">
        <v>0.65416666666666667</v>
      </c>
      <c r="O54" s="119">
        <v>0.66180555555555554</v>
      </c>
      <c r="P54" s="119">
        <v>0.66874999999999996</v>
      </c>
      <c r="Q54" s="95">
        <v>0.6694444444444444</v>
      </c>
      <c r="R54" s="20">
        <f t="shared" si="2"/>
        <v>27.207000000000001</v>
      </c>
      <c r="S54" s="21">
        <f t="shared" si="3"/>
        <v>7.4305555555555514E-2</v>
      </c>
      <c r="T54" s="22">
        <f t="shared" si="5"/>
        <v>15.257943925233656</v>
      </c>
      <c r="U54" s="39">
        <f t="shared" si="4"/>
        <v>1.1111111111111183E-2</v>
      </c>
      <c r="V54" s="23"/>
    </row>
    <row r="55" spans="2:22" x14ac:dyDescent="0.25">
      <c r="B55" s="38">
        <v>38</v>
      </c>
      <c r="C55" s="95">
        <v>0.60625000000000007</v>
      </c>
      <c r="D55" s="95">
        <v>0.60763888888888895</v>
      </c>
      <c r="E55" s="95">
        <v>0.61597222222222225</v>
      </c>
      <c r="F55" s="95">
        <v>0.62361111111111112</v>
      </c>
      <c r="G55" s="95">
        <v>0.62847222222222221</v>
      </c>
      <c r="H55" s="95">
        <v>0.62986111111111109</v>
      </c>
      <c r="I55" s="95">
        <v>0.63611111111111107</v>
      </c>
      <c r="J55" s="95">
        <v>0.64444444444444449</v>
      </c>
      <c r="K55" s="119">
        <v>0.65069444444444446</v>
      </c>
      <c r="L55" s="119">
        <v>0.65694444444444444</v>
      </c>
      <c r="M55" s="119">
        <v>0.65972222222222221</v>
      </c>
      <c r="N55" s="119">
        <v>0.66527777777777775</v>
      </c>
      <c r="O55" s="119">
        <v>0.67291666666666661</v>
      </c>
      <c r="P55" s="119">
        <v>0.67986111111111103</v>
      </c>
      <c r="Q55" s="95">
        <v>0.68055555555555547</v>
      </c>
      <c r="R55" s="20">
        <f t="shared" si="2"/>
        <v>27.207000000000001</v>
      </c>
      <c r="S55" s="21">
        <f t="shared" si="3"/>
        <v>7.4305555555555403E-2</v>
      </c>
      <c r="T55" s="22">
        <f t="shared" si="5"/>
        <v>15.257943925233679</v>
      </c>
      <c r="U55" s="39">
        <f t="shared" si="4"/>
        <v>1.1111111111111072E-2</v>
      </c>
      <c r="V55" s="23"/>
    </row>
    <row r="56" spans="2:22" x14ac:dyDescent="0.25">
      <c r="B56" s="38">
        <v>39</v>
      </c>
      <c r="C56" s="95">
        <v>0.61736111111111114</v>
      </c>
      <c r="D56" s="95">
        <v>0.61875000000000002</v>
      </c>
      <c r="E56" s="95">
        <v>0.62708333333333333</v>
      </c>
      <c r="F56" s="95">
        <v>0.63472222222222219</v>
      </c>
      <c r="G56" s="95">
        <v>0.63958333333333328</v>
      </c>
      <c r="H56" s="95">
        <v>0.64097222222222228</v>
      </c>
      <c r="I56" s="95">
        <v>0.64722222222222225</v>
      </c>
      <c r="J56" s="95">
        <v>0.65555555555555556</v>
      </c>
      <c r="K56" s="119">
        <v>0.66180555555555554</v>
      </c>
      <c r="L56" s="119">
        <v>0.66805555555555551</v>
      </c>
      <c r="M56" s="119">
        <v>0.67083333333333328</v>
      </c>
      <c r="N56" s="119">
        <v>0.67638888888888882</v>
      </c>
      <c r="O56" s="119">
        <v>0.68402777777777779</v>
      </c>
      <c r="P56" s="119">
        <v>0.69097222222222221</v>
      </c>
      <c r="Q56" s="95">
        <v>0.69166666666666665</v>
      </c>
      <c r="R56" s="20">
        <f t="shared" si="2"/>
        <v>27.207000000000001</v>
      </c>
      <c r="S56" s="21">
        <f t="shared" si="3"/>
        <v>7.4305555555555514E-2</v>
      </c>
      <c r="T56" s="22">
        <f t="shared" si="5"/>
        <v>15.257943925233656</v>
      </c>
      <c r="U56" s="39">
        <f t="shared" si="4"/>
        <v>1.1111111111111072E-2</v>
      </c>
      <c r="V56" s="23"/>
    </row>
    <row r="57" spans="2:22" x14ac:dyDescent="0.25">
      <c r="B57" s="38">
        <v>40</v>
      </c>
      <c r="C57" s="95">
        <v>0.62847222222222221</v>
      </c>
      <c r="D57" s="95">
        <v>0.62986111111111109</v>
      </c>
      <c r="E57" s="95">
        <v>0.6381944444444444</v>
      </c>
      <c r="F57" s="95">
        <v>0.64583333333333337</v>
      </c>
      <c r="G57" s="95">
        <v>0.65069444444444446</v>
      </c>
      <c r="H57" s="95">
        <v>0.65208333333333335</v>
      </c>
      <c r="I57" s="95">
        <v>0.65833333333333333</v>
      </c>
      <c r="J57" s="95">
        <v>0.66666666666666663</v>
      </c>
      <c r="K57" s="119">
        <v>0.67291666666666661</v>
      </c>
      <c r="L57" s="119">
        <v>0.67916666666666659</v>
      </c>
      <c r="M57" s="119">
        <v>0.68194444444444435</v>
      </c>
      <c r="N57" s="119">
        <v>0.6875</v>
      </c>
      <c r="O57" s="119">
        <v>0.69513888888888886</v>
      </c>
      <c r="P57" s="119">
        <v>0.70208333333333328</v>
      </c>
      <c r="Q57" s="95">
        <v>0.70277777777777772</v>
      </c>
      <c r="R57" s="20">
        <f t="shared" si="2"/>
        <v>27.207000000000001</v>
      </c>
      <c r="S57" s="21">
        <f t="shared" si="3"/>
        <v>7.4305555555555514E-2</v>
      </c>
      <c r="T57" s="22">
        <f t="shared" si="5"/>
        <v>15.257943925233656</v>
      </c>
      <c r="U57" s="39">
        <f t="shared" si="4"/>
        <v>1.1111111111111072E-2</v>
      </c>
      <c r="V57" s="23"/>
    </row>
    <row r="58" spans="2:22" x14ac:dyDescent="0.25">
      <c r="B58" s="38">
        <v>41</v>
      </c>
      <c r="C58" s="95">
        <v>0.63958333333333328</v>
      </c>
      <c r="D58" s="95">
        <v>0.64097222222222228</v>
      </c>
      <c r="E58" s="95">
        <v>0.64930555555555558</v>
      </c>
      <c r="F58" s="95">
        <v>0.65694444444444444</v>
      </c>
      <c r="G58" s="95">
        <v>0.66180555555555554</v>
      </c>
      <c r="H58" s="95">
        <v>0.66319444444444442</v>
      </c>
      <c r="I58" s="95">
        <v>0.6694444444444444</v>
      </c>
      <c r="J58" s="95">
        <v>0.6777777777777777</v>
      </c>
      <c r="K58" s="119">
        <v>0.68402777777777779</v>
      </c>
      <c r="L58" s="119">
        <v>0.69027777777777777</v>
      </c>
      <c r="M58" s="119">
        <v>0.69305555555555554</v>
      </c>
      <c r="N58" s="119">
        <v>0.69861111111111107</v>
      </c>
      <c r="O58" s="119">
        <v>0.70624999999999993</v>
      </c>
      <c r="P58" s="119">
        <v>0.71319444444444446</v>
      </c>
      <c r="Q58" s="95">
        <v>0.71388888888888891</v>
      </c>
      <c r="R58" s="20">
        <f t="shared" si="2"/>
        <v>27.207000000000001</v>
      </c>
      <c r="S58" s="21">
        <f t="shared" si="3"/>
        <v>7.4305555555555625E-2</v>
      </c>
      <c r="T58" s="22">
        <f t="shared" si="5"/>
        <v>15.257943925233631</v>
      </c>
      <c r="U58" s="39">
        <f t="shared" si="4"/>
        <v>1.1111111111111183E-2</v>
      </c>
      <c r="V58" s="23"/>
    </row>
    <row r="59" spans="2:22" x14ac:dyDescent="0.25">
      <c r="B59" s="38">
        <v>42</v>
      </c>
      <c r="C59" s="95">
        <v>0.65069444444444446</v>
      </c>
      <c r="D59" s="95">
        <v>0.65208333333333335</v>
      </c>
      <c r="E59" s="95">
        <v>0.66041666666666665</v>
      </c>
      <c r="F59" s="95">
        <v>0.66805555555555551</v>
      </c>
      <c r="G59" s="95">
        <v>0.67291666666666661</v>
      </c>
      <c r="H59" s="95">
        <v>0.67430555555555549</v>
      </c>
      <c r="I59" s="95">
        <v>0.68055555555555547</v>
      </c>
      <c r="J59" s="95">
        <v>0.68888888888888888</v>
      </c>
      <c r="K59" s="119">
        <v>0.69513888888888886</v>
      </c>
      <c r="L59" s="119">
        <v>0.70138888888888884</v>
      </c>
      <c r="M59" s="119">
        <v>0.70416666666666661</v>
      </c>
      <c r="N59" s="119">
        <v>0.70972222222222225</v>
      </c>
      <c r="O59" s="119">
        <v>0.71736111111111112</v>
      </c>
      <c r="P59" s="119">
        <v>0.72430555555555554</v>
      </c>
      <c r="Q59" s="95">
        <v>0.72500000000000009</v>
      </c>
      <c r="R59" s="20">
        <f t="shared" si="2"/>
        <v>27.207000000000001</v>
      </c>
      <c r="S59" s="21">
        <f t="shared" si="3"/>
        <v>7.4305555555555625E-2</v>
      </c>
      <c r="T59" s="22">
        <f t="shared" si="5"/>
        <v>15.257943925233631</v>
      </c>
      <c r="U59" s="39">
        <f t="shared" si="4"/>
        <v>1.1111111111111072E-2</v>
      </c>
      <c r="V59" s="23"/>
    </row>
    <row r="60" spans="2:22" x14ac:dyDescent="0.25">
      <c r="B60" s="38">
        <v>43</v>
      </c>
      <c r="C60" s="95">
        <v>0.66180555555555554</v>
      </c>
      <c r="D60" s="95">
        <v>0.66319444444444442</v>
      </c>
      <c r="E60" s="95">
        <v>0.67152777777777772</v>
      </c>
      <c r="F60" s="95">
        <v>0.67916666666666659</v>
      </c>
      <c r="G60" s="95">
        <v>0.68402777777777779</v>
      </c>
      <c r="H60" s="95">
        <v>0.68541666666666667</v>
      </c>
      <c r="I60" s="95">
        <v>0.69166666666666665</v>
      </c>
      <c r="J60" s="95">
        <v>0.7</v>
      </c>
      <c r="K60" s="119">
        <v>0.70624999999999993</v>
      </c>
      <c r="L60" s="119">
        <v>0.71250000000000002</v>
      </c>
      <c r="M60" s="119">
        <v>0.71527777777777779</v>
      </c>
      <c r="N60" s="119">
        <v>0.72083333333333333</v>
      </c>
      <c r="O60" s="119">
        <v>0.7284722222222223</v>
      </c>
      <c r="P60" s="119">
        <v>0.73541666666666672</v>
      </c>
      <c r="Q60" s="95">
        <v>0.73611111111111116</v>
      </c>
      <c r="R60" s="20">
        <f t="shared" si="2"/>
        <v>27.207000000000001</v>
      </c>
      <c r="S60" s="21">
        <f t="shared" si="3"/>
        <v>7.4305555555555625E-2</v>
      </c>
      <c r="T60" s="22">
        <f t="shared" si="5"/>
        <v>15.257943925233631</v>
      </c>
      <c r="U60" s="39">
        <f t="shared" si="4"/>
        <v>1.041666666666663E-2</v>
      </c>
      <c r="V60" s="23"/>
    </row>
    <row r="61" spans="2:22" x14ac:dyDescent="0.25">
      <c r="B61" s="38">
        <v>44</v>
      </c>
      <c r="C61" s="95">
        <v>0.67222222222222217</v>
      </c>
      <c r="D61" s="95">
        <v>0.67361111111111105</v>
      </c>
      <c r="E61" s="95">
        <v>0.68194444444444435</v>
      </c>
      <c r="F61" s="95">
        <v>0.68958333333333333</v>
      </c>
      <c r="G61" s="95">
        <v>0.69444444444444442</v>
      </c>
      <c r="H61" s="95">
        <v>0.6958333333333333</v>
      </c>
      <c r="I61" s="95">
        <v>0.70208333333333328</v>
      </c>
      <c r="J61" s="95">
        <v>0.7104166666666667</v>
      </c>
      <c r="K61" s="119">
        <v>0.71666666666666667</v>
      </c>
      <c r="L61" s="119">
        <v>0.72291666666666665</v>
      </c>
      <c r="M61" s="119">
        <v>0.72569444444444453</v>
      </c>
      <c r="N61" s="119">
        <v>0.73125000000000007</v>
      </c>
      <c r="O61" s="119">
        <v>0.73888888888888893</v>
      </c>
      <c r="P61" s="119">
        <v>0.74583333333333335</v>
      </c>
      <c r="Q61" s="95">
        <v>0.74652777777777779</v>
      </c>
      <c r="R61" s="20">
        <f t="shared" si="2"/>
        <v>27.207000000000001</v>
      </c>
      <c r="S61" s="21">
        <f t="shared" si="3"/>
        <v>7.4305555555555625E-2</v>
      </c>
      <c r="T61" s="22">
        <f t="shared" si="5"/>
        <v>15.257943925233631</v>
      </c>
      <c r="U61" s="39">
        <f t="shared" si="4"/>
        <v>1.041666666666663E-2</v>
      </c>
      <c r="V61" s="23"/>
    </row>
    <row r="62" spans="2:22" x14ac:dyDescent="0.25">
      <c r="B62" s="38">
        <v>45</v>
      </c>
      <c r="C62" s="95">
        <v>0.6826388888888888</v>
      </c>
      <c r="D62" s="95">
        <v>0.68402777777777779</v>
      </c>
      <c r="E62" s="95">
        <v>0.69236111111111109</v>
      </c>
      <c r="F62" s="95">
        <v>0.7</v>
      </c>
      <c r="G62" s="95">
        <v>0.70486111111111105</v>
      </c>
      <c r="H62" s="95">
        <v>0.70624999999999993</v>
      </c>
      <c r="I62" s="95">
        <v>0.71250000000000002</v>
      </c>
      <c r="J62" s="95">
        <v>0.72083333333333333</v>
      </c>
      <c r="K62" s="119">
        <v>0.72708333333333341</v>
      </c>
      <c r="L62" s="119">
        <v>0.73333333333333339</v>
      </c>
      <c r="M62" s="119">
        <v>0.73611111111111116</v>
      </c>
      <c r="N62" s="119">
        <v>0.7416666666666667</v>
      </c>
      <c r="O62" s="119">
        <v>0.74930555555555556</v>
      </c>
      <c r="P62" s="119">
        <v>0.75624999999999998</v>
      </c>
      <c r="Q62" s="95">
        <v>0.75694444444444442</v>
      </c>
      <c r="R62" s="20">
        <f t="shared" si="2"/>
        <v>27.207000000000001</v>
      </c>
      <c r="S62" s="21">
        <f t="shared" si="3"/>
        <v>7.4305555555555625E-2</v>
      </c>
      <c r="T62" s="22">
        <f t="shared" si="5"/>
        <v>15.257943925233631</v>
      </c>
      <c r="U62" s="39">
        <f t="shared" si="4"/>
        <v>1.0416666666666741E-2</v>
      </c>
      <c r="V62" s="23"/>
    </row>
    <row r="63" spans="2:22" x14ac:dyDescent="0.25">
      <c r="B63" s="38">
        <v>46</v>
      </c>
      <c r="C63" s="95">
        <v>0.69305555555555554</v>
      </c>
      <c r="D63" s="95">
        <v>0.69444444444444442</v>
      </c>
      <c r="E63" s="95">
        <v>0.70277777777777772</v>
      </c>
      <c r="F63" s="95">
        <v>0.7104166666666667</v>
      </c>
      <c r="G63" s="95">
        <v>0.71527777777777779</v>
      </c>
      <c r="H63" s="95">
        <v>0.71666666666666667</v>
      </c>
      <c r="I63" s="95">
        <v>0.72291666666666665</v>
      </c>
      <c r="J63" s="95">
        <v>0.73125000000000007</v>
      </c>
      <c r="K63" s="119">
        <v>0.73750000000000004</v>
      </c>
      <c r="L63" s="119">
        <v>0.74375000000000002</v>
      </c>
      <c r="M63" s="119">
        <v>0.74652777777777779</v>
      </c>
      <c r="N63" s="119">
        <v>0.75208333333333333</v>
      </c>
      <c r="O63" s="119">
        <v>0.75972222222222219</v>
      </c>
      <c r="P63" s="119">
        <v>0.76666666666666672</v>
      </c>
      <c r="Q63" s="95">
        <v>0.76736111111111116</v>
      </c>
      <c r="R63" s="20">
        <f t="shared" si="2"/>
        <v>27.207000000000001</v>
      </c>
      <c r="S63" s="21">
        <f t="shared" si="3"/>
        <v>7.4305555555555625E-2</v>
      </c>
      <c r="T63" s="22">
        <f t="shared" si="5"/>
        <v>15.257943925233631</v>
      </c>
      <c r="U63" s="39">
        <f t="shared" si="4"/>
        <v>1.041666666666663E-2</v>
      </c>
      <c r="V63" s="23"/>
    </row>
    <row r="64" spans="2:22" x14ac:dyDescent="0.25">
      <c r="B64" s="38">
        <v>47</v>
      </c>
      <c r="C64" s="95">
        <v>0.70347222222222217</v>
      </c>
      <c r="D64" s="95">
        <v>0.70486111111111105</v>
      </c>
      <c r="E64" s="95">
        <v>0.71319444444444446</v>
      </c>
      <c r="F64" s="95">
        <v>0.72083333333333333</v>
      </c>
      <c r="G64" s="95">
        <v>0.72569444444444453</v>
      </c>
      <c r="H64" s="95">
        <v>0.72708333333333341</v>
      </c>
      <c r="I64" s="95">
        <v>0.73333333333333339</v>
      </c>
      <c r="J64" s="95">
        <v>0.7416666666666667</v>
      </c>
      <c r="K64" s="119">
        <v>0.74791666666666667</v>
      </c>
      <c r="L64" s="119">
        <v>0.75416666666666665</v>
      </c>
      <c r="M64" s="119">
        <v>0.75694444444444442</v>
      </c>
      <c r="N64" s="119">
        <v>0.76249999999999996</v>
      </c>
      <c r="O64" s="119">
        <v>0.77013888888888893</v>
      </c>
      <c r="P64" s="119">
        <v>0.77708333333333335</v>
      </c>
      <c r="Q64" s="95">
        <v>0.77777777777777779</v>
      </c>
      <c r="R64" s="20">
        <f t="shared" si="2"/>
        <v>27.207000000000001</v>
      </c>
      <c r="S64" s="21">
        <f t="shared" si="3"/>
        <v>7.4305555555555625E-2</v>
      </c>
      <c r="T64" s="22">
        <f t="shared" si="5"/>
        <v>15.257943925233631</v>
      </c>
      <c r="U64" s="39">
        <f t="shared" si="4"/>
        <v>1.0416666666666741E-2</v>
      </c>
      <c r="V64" s="23"/>
    </row>
    <row r="65" spans="2:22" x14ac:dyDescent="0.25">
      <c r="B65" s="38">
        <v>48</v>
      </c>
      <c r="C65" s="95">
        <v>0.71388888888888891</v>
      </c>
      <c r="D65" s="95">
        <v>0.71527777777777779</v>
      </c>
      <c r="E65" s="95">
        <v>0.72361111111111109</v>
      </c>
      <c r="F65" s="95">
        <v>0.73125000000000007</v>
      </c>
      <c r="G65" s="95">
        <v>0.73611111111111116</v>
      </c>
      <c r="H65" s="95">
        <v>0.73750000000000004</v>
      </c>
      <c r="I65" s="95">
        <v>0.74375000000000002</v>
      </c>
      <c r="J65" s="95">
        <v>0.75208333333333333</v>
      </c>
      <c r="K65" s="119">
        <v>0.7583333333333333</v>
      </c>
      <c r="L65" s="119">
        <v>0.76458333333333328</v>
      </c>
      <c r="M65" s="119">
        <v>0.76736111111111116</v>
      </c>
      <c r="N65" s="119">
        <v>0.7729166666666667</v>
      </c>
      <c r="O65" s="119">
        <v>0.78055555555555556</v>
      </c>
      <c r="P65" s="119">
        <v>0.78749999999999998</v>
      </c>
      <c r="Q65" s="95">
        <v>0.78819444444444442</v>
      </c>
      <c r="R65" s="20">
        <f t="shared" si="2"/>
        <v>27.207000000000001</v>
      </c>
      <c r="S65" s="21">
        <f t="shared" si="3"/>
        <v>7.4305555555555514E-2</v>
      </c>
      <c r="T65" s="22">
        <f t="shared" si="5"/>
        <v>15.257943925233656</v>
      </c>
      <c r="U65" s="39">
        <f t="shared" si="4"/>
        <v>1.041666666666663E-2</v>
      </c>
      <c r="V65" s="23"/>
    </row>
    <row r="66" spans="2:22" x14ac:dyDescent="0.25">
      <c r="B66" s="38">
        <v>49</v>
      </c>
      <c r="C66" s="95">
        <v>0.72430555555555554</v>
      </c>
      <c r="D66" s="95">
        <v>0.72569444444444453</v>
      </c>
      <c r="E66" s="95">
        <v>0.73402777777777783</v>
      </c>
      <c r="F66" s="95">
        <v>0.7416666666666667</v>
      </c>
      <c r="G66" s="95">
        <v>0.74652777777777779</v>
      </c>
      <c r="H66" s="95">
        <v>0.74791666666666667</v>
      </c>
      <c r="I66" s="95">
        <v>0.75416666666666665</v>
      </c>
      <c r="J66" s="95">
        <v>0.76249999999999996</v>
      </c>
      <c r="K66" s="119">
        <v>0.76875000000000004</v>
      </c>
      <c r="L66" s="119">
        <v>0.77500000000000002</v>
      </c>
      <c r="M66" s="119">
        <v>0.77777777777777779</v>
      </c>
      <c r="N66" s="119">
        <v>0.78333333333333333</v>
      </c>
      <c r="O66" s="119">
        <v>0.79097222222222219</v>
      </c>
      <c r="P66" s="119">
        <v>0.79791666666666661</v>
      </c>
      <c r="Q66" s="95">
        <v>0.79861111111111105</v>
      </c>
      <c r="R66" s="20">
        <f t="shared" si="2"/>
        <v>27.207000000000001</v>
      </c>
      <c r="S66" s="21">
        <f t="shared" si="3"/>
        <v>7.4305555555555514E-2</v>
      </c>
      <c r="T66" s="22">
        <f t="shared" si="5"/>
        <v>15.257943925233656</v>
      </c>
      <c r="U66" s="39">
        <f t="shared" si="4"/>
        <v>1.0416666666666741E-2</v>
      </c>
      <c r="V66" s="23"/>
    </row>
    <row r="67" spans="2:22" x14ac:dyDescent="0.25">
      <c r="B67" s="38">
        <v>50</v>
      </c>
      <c r="C67" s="95">
        <v>0.73472222222222228</v>
      </c>
      <c r="D67" s="95">
        <v>0.73611111111111116</v>
      </c>
      <c r="E67" s="95">
        <v>0.74444444444444446</v>
      </c>
      <c r="F67" s="95">
        <v>0.75208333333333333</v>
      </c>
      <c r="G67" s="95">
        <v>0.75694444444444442</v>
      </c>
      <c r="H67" s="95">
        <v>0.7583333333333333</v>
      </c>
      <c r="I67" s="95">
        <v>0.76458333333333328</v>
      </c>
      <c r="J67" s="95">
        <v>0.7729166666666667</v>
      </c>
      <c r="K67" s="119">
        <v>0.77916666666666667</v>
      </c>
      <c r="L67" s="119">
        <v>0.78541666666666665</v>
      </c>
      <c r="M67" s="119">
        <v>0.78819444444444442</v>
      </c>
      <c r="N67" s="119">
        <v>0.79374999999999996</v>
      </c>
      <c r="O67" s="119">
        <v>0.80138888888888882</v>
      </c>
      <c r="P67" s="119">
        <v>0.80833333333333335</v>
      </c>
      <c r="Q67" s="95">
        <v>0.80902777777777779</v>
      </c>
      <c r="R67" s="20">
        <f t="shared" si="2"/>
        <v>27.207000000000001</v>
      </c>
      <c r="S67" s="21">
        <f t="shared" si="3"/>
        <v>7.4305555555555514E-2</v>
      </c>
      <c r="T67" s="22">
        <f t="shared" si="5"/>
        <v>15.257943925233656</v>
      </c>
      <c r="U67" s="39">
        <f t="shared" si="4"/>
        <v>1.041666666666663E-2</v>
      </c>
      <c r="V67" s="23"/>
    </row>
    <row r="68" spans="2:22" x14ac:dyDescent="0.25">
      <c r="B68" s="38">
        <v>51</v>
      </c>
      <c r="C68" s="95">
        <v>0.74513888888888891</v>
      </c>
      <c r="D68" s="95">
        <v>0.74652777777777779</v>
      </c>
      <c r="E68" s="95">
        <v>0.75486111111111109</v>
      </c>
      <c r="F68" s="95">
        <v>0.76249999999999996</v>
      </c>
      <c r="G68" s="95">
        <v>0.76736111111111116</v>
      </c>
      <c r="H68" s="95">
        <v>0.76875000000000004</v>
      </c>
      <c r="I68" s="95">
        <v>0.77500000000000002</v>
      </c>
      <c r="J68" s="95">
        <v>0.78333333333333333</v>
      </c>
      <c r="K68" s="119">
        <v>0.7895833333333333</v>
      </c>
      <c r="L68" s="119">
        <v>0.79583333333333328</v>
      </c>
      <c r="M68" s="119">
        <v>0.79861111111111105</v>
      </c>
      <c r="N68" s="119">
        <v>0.80416666666666659</v>
      </c>
      <c r="O68" s="119">
        <v>0.81180555555555556</v>
      </c>
      <c r="P68" s="119">
        <v>0.81874999999999998</v>
      </c>
      <c r="Q68" s="95">
        <v>0.81944444444444442</v>
      </c>
      <c r="R68" s="20">
        <f t="shared" si="2"/>
        <v>27.207000000000001</v>
      </c>
      <c r="S68" s="21">
        <f t="shared" si="3"/>
        <v>7.4305555555555514E-2</v>
      </c>
      <c r="T68" s="22">
        <f t="shared" si="5"/>
        <v>15.257943925233656</v>
      </c>
      <c r="U68" s="39">
        <f t="shared" si="4"/>
        <v>1.041666666666663E-2</v>
      </c>
      <c r="V68" s="23"/>
    </row>
    <row r="69" spans="2:22" x14ac:dyDescent="0.25">
      <c r="B69" s="38">
        <v>52</v>
      </c>
      <c r="C69" s="95">
        <v>0.75555555555555554</v>
      </c>
      <c r="D69" s="95">
        <v>0.75694444444444442</v>
      </c>
      <c r="E69" s="95">
        <v>0.76527777777777772</v>
      </c>
      <c r="F69" s="95">
        <v>0.7729166666666667</v>
      </c>
      <c r="G69" s="95">
        <v>0.77777777777777779</v>
      </c>
      <c r="H69" s="95">
        <v>0.77916666666666667</v>
      </c>
      <c r="I69" s="95">
        <v>0.78541666666666665</v>
      </c>
      <c r="J69" s="95">
        <v>0.79374999999999996</v>
      </c>
      <c r="K69" s="119">
        <v>0.79999999999999993</v>
      </c>
      <c r="L69" s="119">
        <v>0.80624999999999991</v>
      </c>
      <c r="M69" s="119">
        <v>0.80902777777777779</v>
      </c>
      <c r="N69" s="119">
        <v>0.81458333333333333</v>
      </c>
      <c r="O69" s="119">
        <v>0.82222222222222219</v>
      </c>
      <c r="P69" s="119">
        <v>0.82916666666666661</v>
      </c>
      <c r="Q69" s="95">
        <v>0.82986111111111105</v>
      </c>
      <c r="R69" s="20">
        <f t="shared" si="2"/>
        <v>27.207000000000001</v>
      </c>
      <c r="S69" s="21">
        <f t="shared" si="3"/>
        <v>7.4305555555555514E-2</v>
      </c>
      <c r="T69" s="22">
        <f t="shared" si="5"/>
        <v>15.257943925233656</v>
      </c>
      <c r="U69" s="39">
        <f t="shared" si="4"/>
        <v>1.0416666666666741E-2</v>
      </c>
      <c r="V69" s="23"/>
    </row>
    <row r="70" spans="2:22" x14ac:dyDescent="0.25">
      <c r="B70" s="38">
        <v>53</v>
      </c>
      <c r="C70" s="95">
        <v>0.76597222222222228</v>
      </c>
      <c r="D70" s="95">
        <v>0.76736111111111116</v>
      </c>
      <c r="E70" s="95">
        <v>0.77569444444444446</v>
      </c>
      <c r="F70" s="95">
        <v>0.78333333333333333</v>
      </c>
      <c r="G70" s="95">
        <v>0.78819444444444442</v>
      </c>
      <c r="H70" s="95">
        <v>0.7895833333333333</v>
      </c>
      <c r="I70" s="95">
        <v>0.79583333333333328</v>
      </c>
      <c r="J70" s="95">
        <v>0.80416666666666659</v>
      </c>
      <c r="K70" s="119">
        <v>0.81041666666666667</v>
      </c>
      <c r="L70" s="119">
        <v>0.81666666666666665</v>
      </c>
      <c r="M70" s="119">
        <v>0.81944444444444442</v>
      </c>
      <c r="N70" s="119">
        <v>0.82499999999999996</v>
      </c>
      <c r="O70" s="119">
        <v>0.83263888888888882</v>
      </c>
      <c r="P70" s="119">
        <v>0.83958333333333335</v>
      </c>
      <c r="Q70" s="95">
        <v>0.84027777777777779</v>
      </c>
      <c r="R70" s="20">
        <f t="shared" si="2"/>
        <v>27.207000000000001</v>
      </c>
      <c r="S70" s="21">
        <f t="shared" si="3"/>
        <v>7.4305555555555514E-2</v>
      </c>
      <c r="T70" s="22">
        <f t="shared" si="5"/>
        <v>15.257943925233656</v>
      </c>
      <c r="U70" s="39">
        <f t="shared" si="4"/>
        <v>1.041666666666663E-2</v>
      </c>
      <c r="V70" s="23"/>
    </row>
    <row r="71" spans="2:22" x14ac:dyDescent="0.25">
      <c r="B71" s="38">
        <v>54</v>
      </c>
      <c r="C71" s="95">
        <v>0.77638888888888891</v>
      </c>
      <c r="D71" s="95">
        <v>0.77777777777777779</v>
      </c>
      <c r="E71" s="95">
        <v>0.78611111111111109</v>
      </c>
      <c r="F71" s="95">
        <v>0.79374999999999996</v>
      </c>
      <c r="G71" s="95">
        <v>0.79861111111111105</v>
      </c>
      <c r="H71" s="95">
        <v>0.79999999999999993</v>
      </c>
      <c r="I71" s="95">
        <v>0.80624999999999991</v>
      </c>
      <c r="J71" s="95">
        <v>0.81458333333333333</v>
      </c>
      <c r="K71" s="119">
        <v>0.8208333333333333</v>
      </c>
      <c r="L71" s="119">
        <v>0.82708333333333328</v>
      </c>
      <c r="M71" s="119">
        <v>0.82986111111111105</v>
      </c>
      <c r="N71" s="119">
        <v>0.8354166666666667</v>
      </c>
      <c r="O71" s="119">
        <v>0.84305555555555556</v>
      </c>
      <c r="P71" s="119">
        <v>0.85000000000000009</v>
      </c>
      <c r="Q71" s="95">
        <v>0.85069444444444453</v>
      </c>
      <c r="R71" s="20">
        <f t="shared" si="2"/>
        <v>27.207000000000001</v>
      </c>
      <c r="S71" s="21">
        <f t="shared" si="3"/>
        <v>7.4305555555555625E-2</v>
      </c>
      <c r="T71" s="22">
        <f t="shared" si="5"/>
        <v>15.257943925233631</v>
      </c>
      <c r="U71" s="39">
        <f t="shared" si="4"/>
        <v>1.041666666666663E-2</v>
      </c>
      <c r="V71" s="23"/>
    </row>
    <row r="72" spans="2:22" x14ac:dyDescent="0.25">
      <c r="B72" s="38">
        <v>55</v>
      </c>
      <c r="C72" s="95">
        <v>0.78680555555555554</v>
      </c>
      <c r="D72" s="95">
        <v>0.78819444444444442</v>
      </c>
      <c r="E72" s="95">
        <v>0.79652777777777772</v>
      </c>
      <c r="F72" s="95">
        <v>0.80416666666666659</v>
      </c>
      <c r="G72" s="95">
        <v>0.80902777777777779</v>
      </c>
      <c r="H72" s="95">
        <v>0.81041666666666667</v>
      </c>
      <c r="I72" s="95">
        <v>0.81666666666666665</v>
      </c>
      <c r="J72" s="95">
        <v>0.82499999999999996</v>
      </c>
      <c r="K72" s="119">
        <v>0.83124999999999993</v>
      </c>
      <c r="L72" s="119">
        <v>0.83750000000000002</v>
      </c>
      <c r="M72" s="119">
        <v>0.84027777777777779</v>
      </c>
      <c r="N72" s="119">
        <v>0.84583333333333333</v>
      </c>
      <c r="O72" s="119">
        <v>0.8534722222222223</v>
      </c>
      <c r="P72" s="119">
        <v>0.86041666666666672</v>
      </c>
      <c r="Q72" s="95">
        <v>0.86111111111111116</v>
      </c>
      <c r="R72" s="20">
        <f t="shared" si="2"/>
        <v>27.207000000000001</v>
      </c>
      <c r="S72" s="21">
        <f t="shared" si="3"/>
        <v>7.4305555555555625E-2</v>
      </c>
      <c r="T72" s="22">
        <f t="shared" si="5"/>
        <v>15.257943925233631</v>
      </c>
      <c r="U72" s="39">
        <f t="shared" si="4"/>
        <v>1.041666666666663E-2</v>
      </c>
      <c r="V72" s="23"/>
    </row>
    <row r="73" spans="2:22" x14ac:dyDescent="0.25">
      <c r="B73" s="38">
        <v>56</v>
      </c>
      <c r="C73" s="95">
        <v>0.79722222222222217</v>
      </c>
      <c r="D73" s="95">
        <v>0.79861111111111105</v>
      </c>
      <c r="E73" s="95">
        <v>0.80694444444444435</v>
      </c>
      <c r="F73" s="95">
        <v>0.81458333333333333</v>
      </c>
      <c r="G73" s="95">
        <v>0.81944444444444442</v>
      </c>
      <c r="H73" s="95">
        <v>0.8208333333333333</v>
      </c>
      <c r="I73" s="95">
        <v>0.82708333333333328</v>
      </c>
      <c r="J73" s="95">
        <v>0.8354166666666667</v>
      </c>
      <c r="K73" s="119">
        <v>0.84166666666666667</v>
      </c>
      <c r="L73" s="119">
        <v>0.84791666666666665</v>
      </c>
      <c r="M73" s="119">
        <v>0.85069444444444453</v>
      </c>
      <c r="N73" s="119">
        <v>0.85625000000000007</v>
      </c>
      <c r="O73" s="119">
        <v>0.86388888888888893</v>
      </c>
      <c r="P73" s="119">
        <v>0.87083333333333335</v>
      </c>
      <c r="Q73" s="95">
        <v>0.87152777777777779</v>
      </c>
      <c r="R73" s="20">
        <f t="shared" si="2"/>
        <v>27.207000000000001</v>
      </c>
      <c r="S73" s="21">
        <f t="shared" si="3"/>
        <v>7.4305555555555625E-2</v>
      </c>
      <c r="T73" s="22">
        <f t="shared" si="5"/>
        <v>15.257943925233631</v>
      </c>
      <c r="U73" s="39">
        <f t="shared" si="4"/>
        <v>1.1111111111111183E-2</v>
      </c>
      <c r="V73" s="23"/>
    </row>
    <row r="74" spans="2:22" x14ac:dyDescent="0.25">
      <c r="B74" s="38">
        <v>57</v>
      </c>
      <c r="C74" s="95">
        <v>0.80833333333333335</v>
      </c>
      <c r="D74" s="95">
        <v>0.80972222222222223</v>
      </c>
      <c r="E74" s="95">
        <v>0.81805555555555554</v>
      </c>
      <c r="F74" s="95">
        <v>0.8256944444444444</v>
      </c>
      <c r="G74" s="95">
        <v>0.83055555555555549</v>
      </c>
      <c r="H74" s="95">
        <v>0.83194444444444438</v>
      </c>
      <c r="I74" s="95">
        <v>0.83819444444444446</v>
      </c>
      <c r="J74" s="95">
        <v>0.84652777777777777</v>
      </c>
      <c r="K74" s="119">
        <v>0.85277777777777786</v>
      </c>
      <c r="L74" s="119">
        <v>0.85902777777777783</v>
      </c>
      <c r="M74" s="119">
        <v>0.8618055555555556</v>
      </c>
      <c r="N74" s="119">
        <v>0.86736111111111114</v>
      </c>
      <c r="O74" s="119">
        <v>0.875</v>
      </c>
      <c r="P74" s="119">
        <v>0.88194444444444442</v>
      </c>
      <c r="Q74" s="95">
        <v>0.88263888888888886</v>
      </c>
      <c r="R74" s="20">
        <f t="shared" si="2"/>
        <v>27.207000000000001</v>
      </c>
      <c r="S74" s="21">
        <f t="shared" si="3"/>
        <v>7.4305555555555514E-2</v>
      </c>
      <c r="T74" s="22">
        <f t="shared" si="5"/>
        <v>15.257943925233656</v>
      </c>
      <c r="U74" s="39">
        <f t="shared" si="4"/>
        <v>1.1111111111111072E-2</v>
      </c>
      <c r="V74" s="23"/>
    </row>
    <row r="75" spans="2:22" x14ac:dyDescent="0.25">
      <c r="B75" s="38">
        <v>58</v>
      </c>
      <c r="C75" s="95">
        <v>0.81944444444444442</v>
      </c>
      <c r="D75" s="95">
        <v>0.8208333333333333</v>
      </c>
      <c r="E75" s="95">
        <v>0.82916666666666661</v>
      </c>
      <c r="F75" s="95">
        <v>0.83680555555555558</v>
      </c>
      <c r="G75" s="95">
        <v>0.84166666666666667</v>
      </c>
      <c r="H75" s="95">
        <v>0.84305555555555556</v>
      </c>
      <c r="I75" s="95">
        <v>0.84930555555555554</v>
      </c>
      <c r="J75" s="95">
        <v>0.85763888888888895</v>
      </c>
      <c r="K75" s="119">
        <v>0.86388888888888893</v>
      </c>
      <c r="L75" s="119">
        <v>0.87013888888888891</v>
      </c>
      <c r="M75" s="119">
        <v>0.87291666666666667</v>
      </c>
      <c r="N75" s="119">
        <v>0.87847222222222221</v>
      </c>
      <c r="O75" s="119">
        <v>0.88611111111111107</v>
      </c>
      <c r="P75" s="119">
        <v>0.8930555555555556</v>
      </c>
      <c r="Q75" s="95">
        <v>0.89375000000000004</v>
      </c>
      <c r="R75" s="20">
        <f t="shared" si="2"/>
        <v>27.207000000000001</v>
      </c>
      <c r="S75" s="21">
        <f t="shared" si="3"/>
        <v>7.4305555555555625E-2</v>
      </c>
      <c r="T75" s="22">
        <f t="shared" si="5"/>
        <v>15.257943925233631</v>
      </c>
      <c r="U75" s="39">
        <f t="shared" si="4"/>
        <v>1.1111111111111072E-2</v>
      </c>
      <c r="V75" s="23"/>
    </row>
    <row r="76" spans="2:22" x14ac:dyDescent="0.25">
      <c r="B76" s="38">
        <v>59</v>
      </c>
      <c r="C76" s="95">
        <v>0.83055555555555549</v>
      </c>
      <c r="D76" s="95">
        <v>0.83194444444444438</v>
      </c>
      <c r="E76" s="95">
        <v>0.84027777777777779</v>
      </c>
      <c r="F76" s="95">
        <v>0.84791666666666665</v>
      </c>
      <c r="G76" s="95">
        <v>0.85277777777777786</v>
      </c>
      <c r="H76" s="95">
        <v>0.85416666666666674</v>
      </c>
      <c r="I76" s="95">
        <v>0.86041666666666672</v>
      </c>
      <c r="J76" s="95">
        <v>0.86875000000000002</v>
      </c>
      <c r="K76" s="119">
        <v>0.875</v>
      </c>
      <c r="L76" s="119">
        <v>0.88124999999999998</v>
      </c>
      <c r="M76" s="119">
        <v>0.88402777777777775</v>
      </c>
      <c r="N76" s="119">
        <v>0.88958333333333328</v>
      </c>
      <c r="O76" s="119">
        <v>0.89722222222222225</v>
      </c>
      <c r="P76" s="119">
        <v>0.90416666666666667</v>
      </c>
      <c r="Q76" s="95">
        <v>0.90486111111111112</v>
      </c>
      <c r="R76" s="20">
        <f t="shared" si="2"/>
        <v>27.207000000000001</v>
      </c>
      <c r="S76" s="21">
        <f t="shared" si="3"/>
        <v>7.4305555555555625E-2</v>
      </c>
      <c r="T76" s="22">
        <f t="shared" si="5"/>
        <v>15.257943925233631</v>
      </c>
      <c r="U76" s="39">
        <f t="shared" si="4"/>
        <v>1.1111111111111183E-2</v>
      </c>
      <c r="V76" s="23"/>
    </row>
    <row r="77" spans="2:22" x14ac:dyDescent="0.25">
      <c r="B77" s="38">
        <v>60</v>
      </c>
      <c r="C77" s="95">
        <v>0.84166666666666667</v>
      </c>
      <c r="D77" s="95">
        <v>0.84305555555555556</v>
      </c>
      <c r="E77" s="95">
        <v>0.85138888888888897</v>
      </c>
      <c r="F77" s="95">
        <v>0.85902777777777783</v>
      </c>
      <c r="G77" s="95">
        <v>0.86388888888888893</v>
      </c>
      <c r="H77" s="95">
        <v>0.86527777777777781</v>
      </c>
      <c r="I77" s="95">
        <v>0.87152777777777779</v>
      </c>
      <c r="J77" s="95">
        <v>0.87986111111111109</v>
      </c>
      <c r="K77" s="119">
        <v>0.88611111111111107</v>
      </c>
      <c r="L77" s="119">
        <v>0.89236111111111116</v>
      </c>
      <c r="M77" s="119">
        <v>0.89513888888888893</v>
      </c>
      <c r="N77" s="119">
        <v>0.90069444444444446</v>
      </c>
      <c r="O77" s="119">
        <v>0.90833333333333333</v>
      </c>
      <c r="P77" s="119">
        <v>0.91527777777777775</v>
      </c>
      <c r="Q77" s="95">
        <v>0.91597222222222219</v>
      </c>
      <c r="R77" s="20">
        <f t="shared" si="2"/>
        <v>27.207000000000001</v>
      </c>
      <c r="S77" s="21">
        <f t="shared" si="3"/>
        <v>7.4305555555555514E-2</v>
      </c>
      <c r="T77" s="22">
        <f t="shared" si="5"/>
        <v>15.257943925233656</v>
      </c>
      <c r="U77" s="39">
        <f t="shared" si="4"/>
        <v>1.1111111111111183E-2</v>
      </c>
      <c r="V77" s="23"/>
    </row>
    <row r="78" spans="2:22" x14ac:dyDescent="0.25">
      <c r="B78" s="38">
        <v>61</v>
      </c>
      <c r="C78" s="95">
        <v>0.85277777777777786</v>
      </c>
      <c r="D78" s="95">
        <v>0.85416666666666674</v>
      </c>
      <c r="E78" s="95">
        <v>0.86250000000000004</v>
      </c>
      <c r="F78" s="95">
        <v>0.87013888888888891</v>
      </c>
      <c r="G78" s="95">
        <v>0.875</v>
      </c>
      <c r="H78" s="95">
        <v>0.87638888888888888</v>
      </c>
      <c r="I78" s="95">
        <v>0.88263888888888886</v>
      </c>
      <c r="J78" s="95">
        <v>0.89097222222222228</v>
      </c>
      <c r="K78" s="119">
        <v>0.89722222222222225</v>
      </c>
      <c r="L78" s="119">
        <v>0.90347222222222223</v>
      </c>
      <c r="M78" s="119">
        <v>0.90625</v>
      </c>
      <c r="N78" s="119">
        <v>0.91180555555555554</v>
      </c>
      <c r="O78" s="119">
        <v>0.9194444444444444</v>
      </c>
      <c r="P78" s="119">
        <v>0.92638888888888882</v>
      </c>
      <c r="Q78" s="95">
        <v>0.92708333333333326</v>
      </c>
      <c r="R78" s="20">
        <f t="shared" si="2"/>
        <v>27.207000000000001</v>
      </c>
      <c r="S78" s="21">
        <f t="shared" si="3"/>
        <v>7.4305555555555403E-2</v>
      </c>
      <c r="T78" s="22">
        <f t="shared" si="5"/>
        <v>15.257943925233679</v>
      </c>
      <c r="U78" s="39">
        <f t="shared" si="4"/>
        <v>1.2499999999999956E-2</v>
      </c>
      <c r="V78" s="23"/>
    </row>
    <row r="79" spans="2:22" x14ac:dyDescent="0.25">
      <c r="B79" s="38">
        <v>62</v>
      </c>
      <c r="C79" s="95">
        <v>0.86527777777777781</v>
      </c>
      <c r="D79" s="95">
        <v>0.86597222222222225</v>
      </c>
      <c r="E79" s="95">
        <v>0.87222222222222223</v>
      </c>
      <c r="F79" s="95">
        <v>0.87777777777777777</v>
      </c>
      <c r="G79" s="95">
        <v>0.88124999999999998</v>
      </c>
      <c r="H79" s="95">
        <v>0.8833333333333333</v>
      </c>
      <c r="I79" s="95">
        <v>0.88958333333333328</v>
      </c>
      <c r="J79" s="95">
        <v>0.8979166666666667</v>
      </c>
      <c r="K79" s="119">
        <v>0.90625</v>
      </c>
      <c r="L79" s="119">
        <v>0.91249999999999998</v>
      </c>
      <c r="M79" s="119">
        <v>0.91597222222222219</v>
      </c>
      <c r="N79" s="119">
        <v>0.92152777777777772</v>
      </c>
      <c r="O79" s="119">
        <v>0.93055555555555547</v>
      </c>
      <c r="P79" s="119">
        <v>0.9375</v>
      </c>
      <c r="Q79" s="95">
        <v>0.93819444444444444</v>
      </c>
      <c r="R79" s="20">
        <f t="shared" si="2"/>
        <v>27.207000000000001</v>
      </c>
      <c r="S79" s="21">
        <f t="shared" si="3"/>
        <v>7.291666666666663E-2</v>
      </c>
      <c r="T79" s="22">
        <f t="shared" si="5"/>
        <v>15.548571428571437</v>
      </c>
      <c r="U79" s="39">
        <f t="shared" si="4"/>
        <v>1.2499999999999956E-2</v>
      </c>
      <c r="V79" s="23"/>
    </row>
    <row r="80" spans="2:22" x14ac:dyDescent="0.25">
      <c r="B80" s="38">
        <v>63</v>
      </c>
      <c r="C80" s="95">
        <v>0.87777777777777777</v>
      </c>
      <c r="D80" s="95">
        <v>0.87847222222222221</v>
      </c>
      <c r="E80" s="95">
        <v>0.88472222222222219</v>
      </c>
      <c r="F80" s="95">
        <v>0.89027777777777772</v>
      </c>
      <c r="G80" s="95">
        <v>0.89375000000000004</v>
      </c>
      <c r="H80" s="95">
        <v>0.89583333333333337</v>
      </c>
      <c r="I80" s="95">
        <v>0.90208333333333335</v>
      </c>
      <c r="J80" s="95">
        <v>0.91041666666666665</v>
      </c>
      <c r="K80" s="119">
        <v>0.91874999999999996</v>
      </c>
      <c r="L80" s="119">
        <v>0.92499999999999993</v>
      </c>
      <c r="M80" s="119">
        <v>0.92847222222222214</v>
      </c>
      <c r="N80" s="119">
        <v>0.93402777777777779</v>
      </c>
      <c r="O80" s="119">
        <v>0.94305555555555554</v>
      </c>
      <c r="P80" s="119">
        <v>0.95</v>
      </c>
      <c r="Q80" s="95">
        <v>0.9506944444444444</v>
      </c>
      <c r="R80" s="20">
        <f t="shared" si="2"/>
        <v>27.207000000000001</v>
      </c>
      <c r="S80" s="21">
        <f t="shared" si="3"/>
        <v>7.291666666666663E-2</v>
      </c>
      <c r="T80" s="22">
        <f t="shared" si="5"/>
        <v>15.548571428571437</v>
      </c>
      <c r="U80" s="39">
        <f t="shared" si="4"/>
        <v>1.2499999999999956E-2</v>
      </c>
      <c r="V80" s="23"/>
    </row>
    <row r="81" spans="2:22" x14ac:dyDescent="0.25">
      <c r="B81" s="38">
        <v>64</v>
      </c>
      <c r="C81" s="95">
        <v>0.89027777777777772</v>
      </c>
      <c r="D81" s="95">
        <v>0.89097222222222228</v>
      </c>
      <c r="E81" s="95">
        <v>0.89722222222222225</v>
      </c>
      <c r="F81" s="95">
        <v>0.90277777777777779</v>
      </c>
      <c r="G81" s="95">
        <v>0.90625</v>
      </c>
      <c r="H81" s="95">
        <v>0.90833333333333333</v>
      </c>
      <c r="I81" s="95">
        <v>0.9145833333333333</v>
      </c>
      <c r="J81" s="95">
        <v>0.92291666666666661</v>
      </c>
      <c r="K81" s="119">
        <v>0.93124999999999991</v>
      </c>
      <c r="L81" s="119">
        <v>0.9375</v>
      </c>
      <c r="M81" s="119">
        <v>0.94097222222222221</v>
      </c>
      <c r="N81" s="119">
        <v>0.94652777777777775</v>
      </c>
      <c r="O81" s="119">
        <v>0.95555555555555549</v>
      </c>
      <c r="P81" s="119">
        <v>0.96250000000000002</v>
      </c>
      <c r="Q81" s="95">
        <v>0.96319444444444446</v>
      </c>
      <c r="R81" s="20">
        <f t="shared" si="2"/>
        <v>27.207000000000001</v>
      </c>
      <c r="S81" s="21">
        <f t="shared" si="3"/>
        <v>7.2916666666666741E-2</v>
      </c>
      <c r="T81" s="22">
        <f t="shared" si="5"/>
        <v>15.548571428571414</v>
      </c>
      <c r="U81" s="39">
        <f t="shared" si="4"/>
        <v>1.2500000000000067E-2</v>
      </c>
      <c r="V81" s="23"/>
    </row>
    <row r="82" spans="2:22" x14ac:dyDescent="0.25">
      <c r="B82" s="38">
        <v>65</v>
      </c>
      <c r="C82" s="95">
        <v>0.90277777777777779</v>
      </c>
      <c r="D82" s="95">
        <v>0.90347222222222223</v>
      </c>
      <c r="E82" s="95">
        <v>0.90972222222222221</v>
      </c>
      <c r="F82" s="95">
        <v>0.91527777777777775</v>
      </c>
      <c r="G82" s="95">
        <v>0.91874999999999996</v>
      </c>
      <c r="H82" s="95">
        <v>0.92083333333333328</v>
      </c>
      <c r="I82" s="95">
        <v>0.92708333333333326</v>
      </c>
      <c r="J82" s="95">
        <v>0.93541666666666667</v>
      </c>
      <c r="K82" s="119">
        <v>0.94374999999999998</v>
      </c>
      <c r="L82" s="119">
        <v>0.95</v>
      </c>
      <c r="M82" s="119">
        <v>0.95347222222222217</v>
      </c>
      <c r="N82" s="119">
        <v>0.95902777777777781</v>
      </c>
      <c r="O82" s="119">
        <v>0.96805555555555556</v>
      </c>
      <c r="P82" s="119">
        <v>0.97500000000000009</v>
      </c>
      <c r="Q82" s="95">
        <v>0.97569444444444453</v>
      </c>
      <c r="R82" s="20">
        <f t="shared" si="2"/>
        <v>27.207000000000001</v>
      </c>
      <c r="S82" s="21">
        <f t="shared" si="3"/>
        <v>7.2916666666666741E-2</v>
      </c>
      <c r="T82" s="22">
        <f t="shared" ref="T82:T84" si="6">60*$I$94/(S82*60*24)</f>
        <v>15.548571428571414</v>
      </c>
      <c r="U82" s="39">
        <f t="shared" si="4"/>
        <v>1.388888888888884E-2</v>
      </c>
      <c r="V82" s="23"/>
    </row>
    <row r="83" spans="2:22" x14ac:dyDescent="0.25">
      <c r="B83" s="38">
        <v>66</v>
      </c>
      <c r="C83" s="95">
        <v>0.91666666666666663</v>
      </c>
      <c r="D83" s="95">
        <v>0.91736111111111107</v>
      </c>
      <c r="E83" s="95">
        <v>0.92361111111111105</v>
      </c>
      <c r="F83" s="95">
        <v>0.92916666666666659</v>
      </c>
      <c r="G83" s="95">
        <v>0.9326388888888888</v>
      </c>
      <c r="H83" s="95">
        <v>0.93472222222222223</v>
      </c>
      <c r="I83" s="95">
        <v>0.94097222222222221</v>
      </c>
      <c r="J83" s="95">
        <v>0.94930555555555551</v>
      </c>
      <c r="K83" s="119">
        <v>0.95763888888888882</v>
      </c>
      <c r="L83" s="119">
        <v>0.96388888888888891</v>
      </c>
      <c r="M83" s="119">
        <v>0.96736111111111112</v>
      </c>
      <c r="N83" s="119">
        <v>0.97291666666666665</v>
      </c>
      <c r="O83" s="119">
        <v>0.98194444444444451</v>
      </c>
      <c r="P83" s="119">
        <v>0.98888888888888893</v>
      </c>
      <c r="Q83" s="95">
        <v>0.98958333333333337</v>
      </c>
      <c r="R83" s="20">
        <f t="shared" si="2"/>
        <v>27.207000000000001</v>
      </c>
      <c r="S83" s="21">
        <f t="shared" ref="S83:S89" si="7">Q83-C83</f>
        <v>7.2916666666666741E-2</v>
      </c>
      <c r="T83" s="22">
        <f t="shared" si="6"/>
        <v>15.548571428571414</v>
      </c>
      <c r="U83" s="39">
        <f t="shared" ref="U83:U87" si="8">C84-C83</f>
        <v>1.388888888888884E-2</v>
      </c>
      <c r="V83" s="23"/>
    </row>
    <row r="84" spans="2:22" x14ac:dyDescent="0.25">
      <c r="B84" s="38">
        <v>67</v>
      </c>
      <c r="C84" s="95">
        <v>0.93055555555555547</v>
      </c>
      <c r="D84" s="95">
        <v>0.93124999999999991</v>
      </c>
      <c r="E84" s="95">
        <v>0.9375</v>
      </c>
      <c r="F84" s="95">
        <v>0.94305555555555554</v>
      </c>
      <c r="G84" s="95">
        <v>0.94652777777777775</v>
      </c>
      <c r="H84" s="95">
        <v>0.94791666666666663</v>
      </c>
      <c r="I84" s="95">
        <v>0.95347222222222217</v>
      </c>
      <c r="J84" s="95">
        <v>0.96111111111111114</v>
      </c>
      <c r="K84" s="119">
        <v>0.96736111111111112</v>
      </c>
      <c r="L84" s="119">
        <v>0.97291666666666665</v>
      </c>
      <c r="M84" s="119">
        <v>0.97638888888888897</v>
      </c>
      <c r="N84" s="119">
        <v>0.98194444444444451</v>
      </c>
      <c r="O84" s="119">
        <v>0.99097222222222225</v>
      </c>
      <c r="P84" s="119">
        <v>0.99791666666666667</v>
      </c>
      <c r="Q84" s="95">
        <v>0.99861111111111112</v>
      </c>
      <c r="R84" s="20">
        <f t="shared" ref="R84:R89" si="9">R83</f>
        <v>27.207000000000001</v>
      </c>
      <c r="S84" s="21">
        <f t="shared" si="7"/>
        <v>6.8055555555555647E-2</v>
      </c>
      <c r="T84" s="22">
        <f t="shared" si="6"/>
        <v>16.659183673469364</v>
      </c>
      <c r="U84" s="39">
        <f t="shared" si="8"/>
        <v>1.3888888888888951E-2</v>
      </c>
      <c r="V84" s="23"/>
    </row>
    <row r="85" spans="2:22" x14ac:dyDescent="0.25">
      <c r="B85" s="38">
        <v>68</v>
      </c>
      <c r="C85" s="95">
        <v>0.94444444444444442</v>
      </c>
      <c r="D85" s="95">
        <v>0.94513888888888886</v>
      </c>
      <c r="E85" s="95">
        <v>0.95138888888888884</v>
      </c>
      <c r="F85" s="95">
        <v>0.95694444444444438</v>
      </c>
      <c r="G85" s="95">
        <v>0.9604166666666667</v>
      </c>
      <c r="H85" s="95">
        <v>0.96180555555555558</v>
      </c>
      <c r="I85" s="95">
        <v>0.96736111111111112</v>
      </c>
      <c r="J85" s="95">
        <v>0.97500000000000009</v>
      </c>
      <c r="K85" s="119">
        <v>0.98125000000000007</v>
      </c>
      <c r="L85" s="119">
        <v>0.9868055555555556</v>
      </c>
      <c r="M85" s="119">
        <v>0.99027777777777781</v>
      </c>
      <c r="N85" s="119">
        <v>0.99583333333333335</v>
      </c>
      <c r="O85" s="119">
        <v>4.8611111111111112E-3</v>
      </c>
      <c r="P85" s="119">
        <v>1.1805555555555555E-2</v>
      </c>
      <c r="Q85" s="95">
        <v>1.2500000000000001E-2</v>
      </c>
      <c r="R85" s="20">
        <f t="shared" si="9"/>
        <v>27.207000000000001</v>
      </c>
      <c r="S85" s="21">
        <f>(Q85+1)-C85</f>
        <v>6.8055555555555536E-2</v>
      </c>
      <c r="T85" s="22">
        <f t="shared" ref="T85:T89" si="10">60*$I$94/(S85*60*24)</f>
        <v>16.659183673469393</v>
      </c>
      <c r="U85" s="39">
        <f t="shared" si="8"/>
        <v>1.6666666666666718E-2</v>
      </c>
      <c r="V85" s="23"/>
    </row>
    <row r="86" spans="2:22" x14ac:dyDescent="0.25">
      <c r="B86" s="38">
        <v>69</v>
      </c>
      <c r="C86" s="95">
        <v>0.96111111111111114</v>
      </c>
      <c r="D86" s="95">
        <v>0.96180555555555558</v>
      </c>
      <c r="E86" s="95">
        <v>0.96805555555555556</v>
      </c>
      <c r="F86" s="95">
        <v>0.97500000000000009</v>
      </c>
      <c r="G86" s="95">
        <v>0.9784722222222223</v>
      </c>
      <c r="H86" s="95">
        <v>0.97986111111111118</v>
      </c>
      <c r="I86" s="95">
        <v>0.98541666666666672</v>
      </c>
      <c r="J86" s="95">
        <v>0.99305555555555558</v>
      </c>
      <c r="K86" s="119">
        <v>0.99930555555555556</v>
      </c>
      <c r="L86" s="119">
        <v>4.8611111111111112E-3</v>
      </c>
      <c r="M86" s="119">
        <v>7.6388888888888886E-3</v>
      </c>
      <c r="N86" s="119">
        <v>1.2500000000000001E-2</v>
      </c>
      <c r="O86" s="119">
        <v>1.8749999999999999E-2</v>
      </c>
      <c r="P86" s="119">
        <v>2.5000000000000001E-2</v>
      </c>
      <c r="Q86" s="95">
        <v>2.5694444444444443E-2</v>
      </c>
      <c r="R86" s="20">
        <f t="shared" si="9"/>
        <v>27.207000000000001</v>
      </c>
      <c r="S86" s="21">
        <f t="shared" ref="S86:S88" si="11">(Q86+1)-C86</f>
        <v>6.4583333333333326E-2</v>
      </c>
      <c r="T86" s="22">
        <f t="shared" si="10"/>
        <v>17.554838709677423</v>
      </c>
      <c r="U86" s="39">
        <f t="shared" si="8"/>
        <v>1.736111111111116E-2</v>
      </c>
      <c r="V86" s="23"/>
    </row>
    <row r="87" spans="2:22" x14ac:dyDescent="0.25">
      <c r="B87" s="38">
        <v>70</v>
      </c>
      <c r="C87" s="95">
        <v>0.9784722222222223</v>
      </c>
      <c r="D87" s="95">
        <v>0.97916666666666674</v>
      </c>
      <c r="E87" s="95">
        <v>0.98541666666666672</v>
      </c>
      <c r="F87" s="95">
        <v>0.99236111111111114</v>
      </c>
      <c r="G87" s="95">
        <v>0.99583333333333335</v>
      </c>
      <c r="H87" s="95">
        <v>0.99722222222222223</v>
      </c>
      <c r="I87" s="95">
        <v>2.7777777777777779E-3</v>
      </c>
      <c r="J87" s="95">
        <v>1.0416666666666666E-2</v>
      </c>
      <c r="K87" s="119">
        <v>1.6666666666666666E-2</v>
      </c>
      <c r="L87" s="119">
        <v>2.2222222222222223E-2</v>
      </c>
      <c r="M87" s="119">
        <v>2.5000000000000001E-2</v>
      </c>
      <c r="N87" s="119">
        <v>2.9861111111111113E-2</v>
      </c>
      <c r="O87" s="119">
        <v>3.6111111111111108E-2</v>
      </c>
      <c r="P87" s="119">
        <v>4.2361111111111106E-2</v>
      </c>
      <c r="Q87" s="95">
        <v>4.3055555555555555E-2</v>
      </c>
      <c r="R87" s="20">
        <f t="shared" si="9"/>
        <v>27.207000000000001</v>
      </c>
      <c r="S87" s="21">
        <f t="shared" si="11"/>
        <v>6.4583333333333326E-2</v>
      </c>
      <c r="T87" s="22">
        <f t="shared" si="10"/>
        <v>17.554838709677423</v>
      </c>
      <c r="U87" s="39">
        <f t="shared" si="8"/>
        <v>1.7361111111111049E-2</v>
      </c>
      <c r="V87" s="23"/>
    </row>
    <row r="88" spans="2:22" x14ac:dyDescent="0.25">
      <c r="B88" s="38">
        <v>71</v>
      </c>
      <c r="C88" s="95">
        <v>0.99583333333333335</v>
      </c>
      <c r="D88" s="95">
        <v>0.99722222222222223</v>
      </c>
      <c r="E88" s="95">
        <v>4.1666666666666666E-3</v>
      </c>
      <c r="F88" s="95">
        <v>9.7222222222222224E-3</v>
      </c>
      <c r="G88" s="95">
        <v>1.5277777777777777E-2</v>
      </c>
      <c r="H88" s="95">
        <v>1.6666666666666666E-2</v>
      </c>
      <c r="I88" s="95">
        <v>2.2222222222222223E-2</v>
      </c>
      <c r="J88" s="95">
        <v>2.8472222222222222E-2</v>
      </c>
      <c r="K88" s="119">
        <v>3.4027777777777775E-2</v>
      </c>
      <c r="L88" s="119">
        <v>3.9583333333333331E-2</v>
      </c>
      <c r="M88" s="119">
        <v>4.1666666666666664E-2</v>
      </c>
      <c r="N88" s="119">
        <v>4.583333333333333E-2</v>
      </c>
      <c r="O88" s="119">
        <v>5.2777777777777778E-2</v>
      </c>
      <c r="P88" s="119">
        <v>5.8333333333333334E-2</v>
      </c>
      <c r="Q88" s="95">
        <v>5.9027777777777776E-2</v>
      </c>
      <c r="R88" s="20">
        <f t="shared" si="9"/>
        <v>27.207000000000001</v>
      </c>
      <c r="S88" s="21">
        <f t="shared" si="11"/>
        <v>6.3194444444444331E-2</v>
      </c>
      <c r="T88" s="22">
        <f t="shared" si="10"/>
        <v>17.940659340659376</v>
      </c>
      <c r="U88" s="39">
        <f>(C89+1)-C88</f>
        <v>1.736111111111116E-2</v>
      </c>
      <c r="V88" s="23"/>
    </row>
    <row r="89" spans="2:22" x14ac:dyDescent="0.25">
      <c r="B89" s="38">
        <v>72</v>
      </c>
      <c r="C89" s="95">
        <v>1.3194444444444444E-2</v>
      </c>
      <c r="D89" s="95">
        <v>1.4583333333333334E-2</v>
      </c>
      <c r="E89" s="95">
        <v>2.1527777777777778E-2</v>
      </c>
      <c r="F89" s="95">
        <v>2.7083333333333334E-2</v>
      </c>
      <c r="G89" s="95">
        <v>3.2638888888888891E-2</v>
      </c>
      <c r="H89" s="95">
        <v>3.4027777777777775E-2</v>
      </c>
      <c r="I89" s="95">
        <v>3.9583333333333331E-2</v>
      </c>
      <c r="J89" s="95">
        <v>4.583333333333333E-2</v>
      </c>
      <c r="K89" s="119">
        <v>5.1388888888888887E-2</v>
      </c>
      <c r="L89" s="119">
        <v>5.6944444444444443E-2</v>
      </c>
      <c r="M89" s="119">
        <v>5.9027777777777776E-2</v>
      </c>
      <c r="N89" s="119">
        <v>6.3194444444444442E-2</v>
      </c>
      <c r="O89" s="119">
        <v>7.013888888888889E-2</v>
      </c>
      <c r="P89" s="119">
        <v>7.5694444444444439E-2</v>
      </c>
      <c r="Q89" s="95">
        <v>7.6388888888888895E-2</v>
      </c>
      <c r="R89" s="20">
        <f t="shared" si="9"/>
        <v>27.207000000000001</v>
      </c>
      <c r="S89" s="21">
        <f t="shared" si="7"/>
        <v>6.3194444444444456E-2</v>
      </c>
      <c r="T89" s="22">
        <f t="shared" si="10"/>
        <v>17.940659340659341</v>
      </c>
      <c r="U89" s="133"/>
      <c r="V89" s="23"/>
    </row>
    <row r="90" spans="2:22" ht="9" customHeight="1" x14ac:dyDescent="0.25">
      <c r="B90" s="3"/>
      <c r="C90" s="3"/>
      <c r="D90" s="3"/>
      <c r="E90" s="3"/>
      <c r="F90" s="3"/>
      <c r="G90" s="3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5"/>
      <c r="T90" s="25"/>
      <c r="U90" s="3"/>
    </row>
    <row r="91" spans="2:22" ht="18" customHeight="1" x14ac:dyDescent="0.25">
      <c r="B91" s="3"/>
      <c r="C91" s="3" t="s">
        <v>18</v>
      </c>
      <c r="D91" s="3"/>
      <c r="E91" s="3"/>
      <c r="F91" s="3"/>
      <c r="G91" s="3"/>
      <c r="I91" s="26">
        <v>62</v>
      </c>
      <c r="K91" s="25"/>
      <c r="L91" s="25"/>
      <c r="M91" s="25"/>
      <c r="N91" s="25"/>
      <c r="O91" s="25"/>
      <c r="P91" s="3"/>
      <c r="Q91" s="3"/>
      <c r="R91" s="3"/>
      <c r="S91" s="3"/>
      <c r="T91" s="3"/>
      <c r="U91" s="3"/>
    </row>
    <row r="92" spans="2:22" ht="18" customHeight="1" x14ac:dyDescent="0.25">
      <c r="B92" s="3"/>
      <c r="C92" s="3" t="s">
        <v>19</v>
      </c>
      <c r="D92" s="3"/>
      <c r="E92" s="3"/>
      <c r="F92" s="3"/>
      <c r="G92" s="3"/>
      <c r="I92" s="26">
        <v>10</v>
      </c>
      <c r="K92" s="25"/>
      <c r="L92" s="25"/>
      <c r="M92" s="25"/>
      <c r="N92" s="25"/>
      <c r="O92" s="25"/>
      <c r="P92" s="3"/>
      <c r="Q92" s="3"/>
      <c r="R92" s="3"/>
      <c r="S92" s="3"/>
      <c r="T92" s="3"/>
      <c r="U92" s="3"/>
    </row>
    <row r="93" spans="2:22" ht="18" customHeight="1" x14ac:dyDescent="0.25">
      <c r="B93" s="3"/>
      <c r="C93" s="3" t="s">
        <v>20</v>
      </c>
      <c r="D93" s="3"/>
      <c r="E93" s="3"/>
      <c r="F93" s="3"/>
      <c r="G93" s="3"/>
      <c r="I93" s="26">
        <f>I91+I92</f>
        <v>72</v>
      </c>
      <c r="K93" s="25"/>
      <c r="L93" s="25"/>
      <c r="M93" s="25"/>
      <c r="N93" s="25"/>
      <c r="O93" s="25"/>
      <c r="P93" s="3"/>
      <c r="Q93" s="3"/>
      <c r="R93" s="3"/>
      <c r="S93" s="3"/>
      <c r="T93" s="3"/>
      <c r="U93" s="3"/>
    </row>
    <row r="94" spans="2:22" ht="18" customHeight="1" x14ac:dyDescent="0.25">
      <c r="B94" s="3"/>
      <c r="C94" s="3" t="s">
        <v>21</v>
      </c>
      <c r="D94" s="3"/>
      <c r="E94" s="3"/>
      <c r="F94" s="3"/>
      <c r="G94" s="3"/>
      <c r="I94" s="27">
        <v>27.21</v>
      </c>
      <c r="K94" s="25"/>
      <c r="L94" s="25"/>
      <c r="M94" s="25"/>
      <c r="N94" s="25"/>
      <c r="O94" s="25"/>
      <c r="P94" s="3"/>
      <c r="Q94" s="3"/>
      <c r="R94" s="3"/>
      <c r="S94" s="3"/>
      <c r="T94" s="3"/>
      <c r="U94" s="3"/>
    </row>
    <row r="95" spans="2:22" x14ac:dyDescent="0.25">
      <c r="C95" s="3" t="s">
        <v>22</v>
      </c>
      <c r="I95" s="26">
        <f>8*(0.391+0.386)</f>
        <v>6.2160000000000002</v>
      </c>
      <c r="K95" s="25"/>
      <c r="L95" s="25"/>
      <c r="M95" s="25"/>
      <c r="N95" s="25"/>
      <c r="O95" s="25"/>
      <c r="P95" s="3"/>
    </row>
    <row r="96" spans="2:22" x14ac:dyDescent="0.25">
      <c r="C96" s="3" t="s">
        <v>23</v>
      </c>
      <c r="D96" s="28"/>
      <c r="E96" s="28"/>
      <c r="F96" s="28"/>
      <c r="G96" s="28"/>
      <c r="H96" s="28"/>
      <c r="I96" s="26">
        <f>+I95*10</f>
        <v>62.160000000000004</v>
      </c>
      <c r="N96" s="29"/>
    </row>
    <row r="97" spans="2:3" x14ac:dyDescent="0.25">
      <c r="C97" s="3" t="s">
        <v>24</v>
      </c>
    </row>
    <row r="103" spans="2:3" x14ac:dyDescent="0.25">
      <c r="B103" s="30" t="s">
        <v>25</v>
      </c>
    </row>
    <row r="104" spans="2:3" x14ac:dyDescent="0.25">
      <c r="B104" s="31" t="s">
        <v>26</v>
      </c>
    </row>
    <row r="105" spans="2:3" x14ac:dyDescent="0.25">
      <c r="B105" s="31" t="s">
        <v>27</v>
      </c>
    </row>
    <row r="106" spans="2:3" x14ac:dyDescent="0.25">
      <c r="B106" s="31" t="s">
        <v>28</v>
      </c>
    </row>
    <row r="107" spans="2:3" x14ac:dyDescent="0.25">
      <c r="B107" s="31" t="s">
        <v>29</v>
      </c>
    </row>
    <row r="108" spans="2:3" x14ac:dyDescent="0.25">
      <c r="B108" s="31" t="s">
        <v>30</v>
      </c>
    </row>
    <row r="109" spans="2:3" x14ac:dyDescent="0.25">
      <c r="B109" s="30" t="s">
        <v>31</v>
      </c>
    </row>
    <row r="110" spans="2:3" x14ac:dyDescent="0.25">
      <c r="B110" s="30" t="s">
        <v>32</v>
      </c>
    </row>
    <row r="111" spans="2:3" x14ac:dyDescent="0.25">
      <c r="B111" s="31"/>
    </row>
  </sheetData>
  <mergeCells count="7">
    <mergeCell ref="U14:U17"/>
    <mergeCell ref="R16:R17"/>
    <mergeCell ref="B14:B15"/>
    <mergeCell ref="D14:P14"/>
    <mergeCell ref="R14:R15"/>
    <mergeCell ref="S14:S17"/>
    <mergeCell ref="T14:T17"/>
  </mergeCells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60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1:Z102"/>
  <sheetViews>
    <sheetView topLeftCell="A64" workbookViewId="0">
      <selection activeCell="AD39" sqref="AD39"/>
    </sheetView>
  </sheetViews>
  <sheetFormatPr baseColWidth="10" defaultRowHeight="15" x14ac:dyDescent="0.25"/>
  <cols>
    <col min="1" max="1" width="4.28515625" customWidth="1"/>
    <col min="2" max="2" width="14.140625" customWidth="1"/>
    <col min="3" max="3" width="6.85546875" customWidth="1"/>
    <col min="4" max="8" width="5.7109375" customWidth="1"/>
    <col min="9" max="9" width="6.28515625" customWidth="1"/>
    <col min="10" max="20" width="5.7109375" customWidth="1"/>
    <col min="21" max="21" width="9" customWidth="1"/>
    <col min="22" max="22" width="6" customWidth="1"/>
    <col min="23" max="24" width="5.7109375" customWidth="1"/>
    <col min="25" max="28" width="10.42578125" customWidth="1"/>
  </cols>
  <sheetData>
    <row r="1" spans="2:25" ht="15.75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5.75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5.75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5.75" x14ac:dyDescent="0.25">
      <c r="B4" s="7" t="s">
        <v>3</v>
      </c>
      <c r="C4" s="3"/>
      <c r="D4" s="3"/>
      <c r="E4" s="3"/>
      <c r="F4" s="4" t="s">
        <v>50</v>
      </c>
      <c r="G4" s="3"/>
      <c r="H4" s="4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8"/>
      <c r="V4" s="8"/>
      <c r="W4" s="8"/>
      <c r="X4" s="8"/>
      <c r="Y4" s="3"/>
    </row>
    <row r="5" spans="2:25" ht="15.75" x14ac:dyDescent="0.25">
      <c r="B5" s="7" t="s">
        <v>4</v>
      </c>
      <c r="C5" s="3"/>
      <c r="D5" s="9"/>
      <c r="E5" s="3"/>
      <c r="F5" s="4">
        <v>120</v>
      </c>
      <c r="G5" s="3"/>
      <c r="H5" s="4"/>
      <c r="K5" s="3"/>
      <c r="L5" s="3"/>
      <c r="M5" s="3"/>
      <c r="N5" s="3"/>
      <c r="O5" s="3"/>
      <c r="P5" s="3"/>
      <c r="Q5" s="3"/>
      <c r="R5" s="3"/>
      <c r="S5" s="3"/>
      <c r="T5" s="3"/>
      <c r="U5" s="8"/>
      <c r="V5" s="8"/>
      <c r="W5" s="8"/>
      <c r="X5" s="8"/>
      <c r="Y5" s="3"/>
    </row>
    <row r="6" spans="2:25" ht="15.75" x14ac:dyDescent="0.25">
      <c r="B6" s="7" t="s">
        <v>5</v>
      </c>
      <c r="C6" s="3"/>
      <c r="D6" s="3"/>
      <c r="E6" s="3"/>
      <c r="F6" s="4" t="s">
        <v>81</v>
      </c>
      <c r="G6" s="3"/>
      <c r="H6" s="4"/>
      <c r="K6" s="3"/>
      <c r="L6" s="3"/>
      <c r="M6" s="3"/>
      <c r="N6" s="3"/>
      <c r="O6" s="3"/>
      <c r="P6" s="3"/>
      <c r="Q6" s="3"/>
      <c r="R6" s="3"/>
      <c r="S6" s="3"/>
      <c r="T6" s="3"/>
      <c r="U6" s="8"/>
      <c r="V6" s="8"/>
      <c r="W6" s="8"/>
      <c r="X6" s="8"/>
      <c r="Y6" s="3"/>
    </row>
    <row r="7" spans="2:25" ht="15.75" x14ac:dyDescent="0.25">
      <c r="B7" s="7" t="s">
        <v>6</v>
      </c>
      <c r="C7" s="3"/>
      <c r="D7" s="3"/>
      <c r="E7" s="3"/>
      <c r="F7" s="4">
        <v>120</v>
      </c>
      <c r="G7" s="9"/>
      <c r="H7" s="4" t="s">
        <v>83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.75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9.5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9.5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19.5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5.75" thickBot="1" x14ac:dyDescent="0.3"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"/>
    </row>
    <row r="13" spans="2:25" ht="15.75" thickBot="1" x14ac:dyDescent="0.3">
      <c r="B13" s="150" t="s">
        <v>8</v>
      </c>
      <c r="C13" s="12" t="s">
        <v>9</v>
      </c>
      <c r="D13" s="148" t="s">
        <v>10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5"/>
      <c r="U13" s="13" t="s">
        <v>11</v>
      </c>
      <c r="V13" s="152" t="s">
        <v>12</v>
      </c>
      <c r="W13" s="152" t="s">
        <v>13</v>
      </c>
      <c r="X13" s="152" t="s">
        <v>14</v>
      </c>
      <c r="Y13" s="152" t="s">
        <v>15</v>
      </c>
    </row>
    <row r="14" spans="2:25" ht="100.5" thickBot="1" x14ac:dyDescent="0.3">
      <c r="B14" s="151"/>
      <c r="C14" s="40" t="s">
        <v>51</v>
      </c>
      <c r="D14" s="41" t="s">
        <v>52</v>
      </c>
      <c r="E14" s="41" t="s">
        <v>53</v>
      </c>
      <c r="F14" s="41" t="s">
        <v>54</v>
      </c>
      <c r="G14" s="41" t="s">
        <v>55</v>
      </c>
      <c r="H14" s="41" t="s">
        <v>56</v>
      </c>
      <c r="I14" s="41" t="s">
        <v>57</v>
      </c>
      <c r="J14" s="41" t="s">
        <v>58</v>
      </c>
      <c r="K14" s="41" t="s">
        <v>59</v>
      </c>
      <c r="L14" s="40" t="s">
        <v>60</v>
      </c>
      <c r="M14" s="41" t="s">
        <v>59</v>
      </c>
      <c r="N14" s="41" t="s">
        <v>58</v>
      </c>
      <c r="O14" s="41" t="s">
        <v>61</v>
      </c>
      <c r="P14" s="41" t="s">
        <v>56</v>
      </c>
      <c r="Q14" s="41" t="s">
        <v>55</v>
      </c>
      <c r="R14" s="41" t="s">
        <v>54</v>
      </c>
      <c r="S14" s="41" t="s">
        <v>53</v>
      </c>
      <c r="T14" s="41" t="s">
        <v>62</v>
      </c>
      <c r="U14" s="40" t="s">
        <v>51</v>
      </c>
      <c r="V14" s="153"/>
      <c r="W14" s="153"/>
      <c r="X14" s="153"/>
      <c r="Y14" s="153"/>
    </row>
    <row r="15" spans="2:25" x14ac:dyDescent="0.25">
      <c r="B15" s="15" t="s">
        <v>16</v>
      </c>
      <c r="C15" s="42">
        <v>0</v>
      </c>
      <c r="D15" s="43">
        <v>2.2799999999999998</v>
      </c>
      <c r="E15" s="43">
        <v>1.73</v>
      </c>
      <c r="F15" s="43">
        <v>0.7200000000000002</v>
      </c>
      <c r="G15" s="43">
        <v>1.4100000000000001</v>
      </c>
      <c r="H15" s="43">
        <v>2.8900000000000006</v>
      </c>
      <c r="I15" s="43">
        <v>1.1399999999999988</v>
      </c>
      <c r="J15" s="43">
        <v>0.72000000000000064</v>
      </c>
      <c r="K15" s="43">
        <v>1.2699999999999996</v>
      </c>
      <c r="L15" s="43">
        <v>1.2699999999999996</v>
      </c>
      <c r="M15" s="43">
        <v>3.6500000000000004</v>
      </c>
      <c r="N15" s="43">
        <v>1.2600000000000016</v>
      </c>
      <c r="O15" s="43">
        <v>0.9599999999999973</v>
      </c>
      <c r="P15" s="43">
        <v>0.95000000000000284</v>
      </c>
      <c r="Q15" s="43">
        <v>2.8299999999999983</v>
      </c>
      <c r="R15" s="43">
        <v>1.4100000000000001</v>
      </c>
      <c r="S15" s="43">
        <v>0.71999999999999886</v>
      </c>
      <c r="T15" s="43">
        <v>1.740000000000002</v>
      </c>
      <c r="U15" s="17">
        <f>1.15+0.59</f>
        <v>1.7399999999999998</v>
      </c>
      <c r="V15" s="143">
        <f>SUM(C15:U15)</f>
        <v>28.689999999999998</v>
      </c>
      <c r="W15" s="153"/>
      <c r="X15" s="153"/>
      <c r="Y15" s="153"/>
    </row>
    <row r="16" spans="2:25" ht="26.25" thickBot="1" x14ac:dyDescent="0.3">
      <c r="B16" s="18" t="s">
        <v>17</v>
      </c>
      <c r="C16" s="19">
        <v>0</v>
      </c>
      <c r="D16" s="19">
        <f>+D15+C16</f>
        <v>2.2799999999999998</v>
      </c>
      <c r="E16" s="19">
        <f t="shared" ref="E16:T16" si="0">+E15+D16</f>
        <v>4.01</v>
      </c>
      <c r="F16" s="19">
        <f t="shared" si="0"/>
        <v>4.7300000000000004</v>
      </c>
      <c r="G16" s="19">
        <f t="shared" si="0"/>
        <v>6.1400000000000006</v>
      </c>
      <c r="H16" s="19">
        <f t="shared" si="0"/>
        <v>9.0300000000000011</v>
      </c>
      <c r="I16" s="19">
        <f t="shared" si="0"/>
        <v>10.17</v>
      </c>
      <c r="J16" s="19">
        <f t="shared" si="0"/>
        <v>10.89</v>
      </c>
      <c r="K16" s="19">
        <f t="shared" si="0"/>
        <v>12.16</v>
      </c>
      <c r="L16" s="19">
        <f t="shared" si="0"/>
        <v>13.43</v>
      </c>
      <c r="M16" s="19">
        <f t="shared" si="0"/>
        <v>17.079999999999998</v>
      </c>
      <c r="N16" s="19">
        <f t="shared" si="0"/>
        <v>18.34</v>
      </c>
      <c r="O16" s="19">
        <f t="shared" si="0"/>
        <v>19.299999999999997</v>
      </c>
      <c r="P16" s="19">
        <f t="shared" si="0"/>
        <v>20.25</v>
      </c>
      <c r="Q16" s="19">
        <f t="shared" si="0"/>
        <v>23.08</v>
      </c>
      <c r="R16" s="19">
        <f t="shared" si="0"/>
        <v>24.49</v>
      </c>
      <c r="S16" s="19">
        <f t="shared" si="0"/>
        <v>25.209999999999997</v>
      </c>
      <c r="T16" s="19">
        <f t="shared" si="0"/>
        <v>26.95</v>
      </c>
      <c r="U16" s="19">
        <f>+U15+T16</f>
        <v>28.689999999999998</v>
      </c>
      <c r="V16" s="144"/>
      <c r="W16" s="154"/>
      <c r="X16" s="154"/>
      <c r="Y16" s="154"/>
    </row>
    <row r="17" spans="2:26" x14ac:dyDescent="0.25">
      <c r="B17" s="33">
        <v>1</v>
      </c>
      <c r="C17" s="103">
        <v>0.20416666666666672</v>
      </c>
      <c r="D17" s="104">
        <v>0.2083333333333334</v>
      </c>
      <c r="E17" s="105">
        <v>0.21111111111111117</v>
      </c>
      <c r="F17" s="105">
        <v>0.21319444444444449</v>
      </c>
      <c r="G17" s="105">
        <v>0.21527777777777782</v>
      </c>
      <c r="H17" s="105">
        <v>0.22083333333333338</v>
      </c>
      <c r="I17" s="106">
        <v>0.22430555555555559</v>
      </c>
      <c r="J17" s="105">
        <v>0.22847222222222227</v>
      </c>
      <c r="K17" s="96">
        <v>0.23125000000000004</v>
      </c>
      <c r="L17" s="103">
        <v>0.23333333333333336</v>
      </c>
      <c r="M17" s="96">
        <v>0.24027777777777781</v>
      </c>
      <c r="N17" s="96">
        <v>0.24236111111111114</v>
      </c>
      <c r="O17" s="95">
        <v>0.24583333333333335</v>
      </c>
      <c r="P17" s="96">
        <v>0.24930555555555556</v>
      </c>
      <c r="Q17" s="96">
        <v>0.25347222222222221</v>
      </c>
      <c r="R17" s="96">
        <v>0.25694444444444442</v>
      </c>
      <c r="S17" s="96">
        <v>0.25902777777777775</v>
      </c>
      <c r="T17" s="96">
        <v>0.26111111111111107</v>
      </c>
      <c r="U17" s="103">
        <v>0.26458333333333328</v>
      </c>
      <c r="V17" s="34">
        <f>V15</f>
        <v>28.689999999999998</v>
      </c>
      <c r="W17" s="35">
        <f t="shared" ref="W17:W69" si="1">U17-C17</f>
        <v>6.0416666666666563E-2</v>
      </c>
      <c r="X17" s="36">
        <f t="shared" ref="X17:X48" si="2">60*$I$86/(W17*60*24)</f>
        <v>19.648275862068996</v>
      </c>
      <c r="Y17" s="37">
        <f>C18-C17</f>
        <v>8.3333333333333592E-3</v>
      </c>
      <c r="Z17" s="44"/>
    </row>
    <row r="18" spans="2:26" x14ac:dyDescent="0.25">
      <c r="B18" s="38">
        <v>2</v>
      </c>
      <c r="C18" s="103">
        <v>0.21250000000000008</v>
      </c>
      <c r="D18" s="104">
        <v>0.21666666666666676</v>
      </c>
      <c r="E18" s="105">
        <v>0.21944444444444453</v>
      </c>
      <c r="F18" s="105">
        <v>0.22152777777777785</v>
      </c>
      <c r="G18" s="105">
        <v>0.22361111111111118</v>
      </c>
      <c r="H18" s="105">
        <v>0.22916666666666674</v>
      </c>
      <c r="I18" s="106">
        <v>0.23263888888888895</v>
      </c>
      <c r="J18" s="105">
        <v>0.23680555555555563</v>
      </c>
      <c r="K18" s="96">
        <v>0.2395833333333334</v>
      </c>
      <c r="L18" s="103">
        <v>0.24166666666666672</v>
      </c>
      <c r="M18" s="96">
        <v>0.24861111111111117</v>
      </c>
      <c r="N18" s="96">
        <v>0.2506944444444445</v>
      </c>
      <c r="O18" s="95">
        <v>0.25416666666666671</v>
      </c>
      <c r="P18" s="96">
        <v>0.25763888888888892</v>
      </c>
      <c r="Q18" s="96">
        <v>0.26180555555555557</v>
      </c>
      <c r="R18" s="96">
        <v>0.26527777777777778</v>
      </c>
      <c r="S18" s="96">
        <v>0.2673611111111111</v>
      </c>
      <c r="T18" s="96">
        <v>0.26944444444444443</v>
      </c>
      <c r="U18" s="103">
        <v>0.27291666666666664</v>
      </c>
      <c r="V18" s="20">
        <f>V17</f>
        <v>28.689999999999998</v>
      </c>
      <c r="W18" s="21">
        <f t="shared" si="1"/>
        <v>6.0416666666666563E-2</v>
      </c>
      <c r="X18" s="22">
        <f t="shared" si="2"/>
        <v>19.648275862068996</v>
      </c>
      <c r="Y18" s="39">
        <f>C19-C18</f>
        <v>8.3333333333333592E-3</v>
      </c>
      <c r="Z18" s="44"/>
    </row>
    <row r="19" spans="2:26" x14ac:dyDescent="0.25">
      <c r="B19" s="38">
        <v>3</v>
      </c>
      <c r="C19" s="103">
        <v>0.22083333333333344</v>
      </c>
      <c r="D19" s="104">
        <v>0.22500000000000012</v>
      </c>
      <c r="E19" s="105">
        <v>0.22777777777777788</v>
      </c>
      <c r="F19" s="105">
        <v>0.22986111111111121</v>
      </c>
      <c r="G19" s="105">
        <v>0.23194444444444454</v>
      </c>
      <c r="H19" s="105">
        <v>0.23888888888888898</v>
      </c>
      <c r="I19" s="106">
        <v>0.24236111111111119</v>
      </c>
      <c r="J19" s="105">
        <v>0.24652777777777787</v>
      </c>
      <c r="K19" s="96">
        <v>0.24930555555555564</v>
      </c>
      <c r="L19" s="103">
        <v>0.25138888888888899</v>
      </c>
      <c r="M19" s="96">
        <v>0.25833333333333341</v>
      </c>
      <c r="N19" s="96">
        <v>0.26041666666666674</v>
      </c>
      <c r="O19" s="95">
        <v>0.26388888888888895</v>
      </c>
      <c r="P19" s="96">
        <v>0.26736111111111116</v>
      </c>
      <c r="Q19" s="96">
        <v>0.27222222222222225</v>
      </c>
      <c r="R19" s="96">
        <v>0.27569444444444446</v>
      </c>
      <c r="S19" s="96">
        <v>0.27777777777777779</v>
      </c>
      <c r="T19" s="96">
        <v>0.27986111111111112</v>
      </c>
      <c r="U19" s="103">
        <v>0.28402777777777777</v>
      </c>
      <c r="V19" s="20">
        <f t="shared" ref="V19:V81" si="3">V18</f>
        <v>28.689999999999998</v>
      </c>
      <c r="W19" s="21">
        <f t="shared" si="1"/>
        <v>6.3194444444444331E-2</v>
      </c>
      <c r="X19" s="22">
        <f t="shared" si="2"/>
        <v>18.784615384615417</v>
      </c>
      <c r="Y19" s="39">
        <f t="shared" ref="Y19:Y69" si="4">C20-C19</f>
        <v>8.3333333333333592E-3</v>
      </c>
      <c r="Z19" s="44"/>
    </row>
    <row r="20" spans="2:26" x14ac:dyDescent="0.25">
      <c r="B20" s="38">
        <v>4</v>
      </c>
      <c r="C20" s="103">
        <v>0.2291666666666668</v>
      </c>
      <c r="D20" s="104">
        <v>0.23333333333333348</v>
      </c>
      <c r="E20" s="105">
        <v>0.23611111111111124</v>
      </c>
      <c r="F20" s="105">
        <v>0.23819444444444457</v>
      </c>
      <c r="G20" s="105">
        <v>0.2402777777777779</v>
      </c>
      <c r="H20" s="105">
        <v>0.24722222222222234</v>
      </c>
      <c r="I20" s="106">
        <v>0.25069444444444455</v>
      </c>
      <c r="J20" s="105">
        <v>0.2548611111111112</v>
      </c>
      <c r="K20" s="96">
        <v>0.25763888888888897</v>
      </c>
      <c r="L20" s="103">
        <v>0.2597222222222223</v>
      </c>
      <c r="M20" s="96">
        <v>0.26666666666666672</v>
      </c>
      <c r="N20" s="96">
        <v>0.26875000000000004</v>
      </c>
      <c r="O20" s="95">
        <v>0.27222222222222225</v>
      </c>
      <c r="P20" s="96">
        <v>0.27569444444444446</v>
      </c>
      <c r="Q20" s="96">
        <v>0.28055555555555556</v>
      </c>
      <c r="R20" s="96">
        <v>0.28402777777777777</v>
      </c>
      <c r="S20" s="96">
        <v>0.28611111111111109</v>
      </c>
      <c r="T20" s="96">
        <v>0.28819444444444442</v>
      </c>
      <c r="U20" s="103">
        <v>0.29236111111111107</v>
      </c>
      <c r="V20" s="20">
        <f t="shared" si="3"/>
        <v>28.689999999999998</v>
      </c>
      <c r="W20" s="21">
        <f t="shared" si="1"/>
        <v>6.3194444444444275E-2</v>
      </c>
      <c r="X20" s="22">
        <f t="shared" si="2"/>
        <v>18.784615384615435</v>
      </c>
      <c r="Y20" s="39">
        <f t="shared" si="4"/>
        <v>8.3333333333333592E-3</v>
      </c>
      <c r="Z20" s="44"/>
    </row>
    <row r="21" spans="2:26" x14ac:dyDescent="0.25">
      <c r="B21" s="38">
        <v>5</v>
      </c>
      <c r="C21" s="103">
        <v>0.23750000000000016</v>
      </c>
      <c r="D21" s="104">
        <v>0.24166666666666684</v>
      </c>
      <c r="E21" s="105">
        <v>0.24513888888888904</v>
      </c>
      <c r="F21" s="105">
        <v>0.24722222222222237</v>
      </c>
      <c r="G21" s="105">
        <v>0.25000000000000011</v>
      </c>
      <c r="H21" s="105">
        <v>0.25763888888888897</v>
      </c>
      <c r="I21" s="106">
        <v>0.26111111111111118</v>
      </c>
      <c r="J21" s="105">
        <v>0.26527777777777783</v>
      </c>
      <c r="K21" s="96">
        <v>0.2680555555555556</v>
      </c>
      <c r="L21" s="103">
        <v>0.27013888888888893</v>
      </c>
      <c r="M21" s="96">
        <v>0.27708333333333335</v>
      </c>
      <c r="N21" s="96">
        <v>0.27916666666666667</v>
      </c>
      <c r="O21" s="95">
        <v>0.28263888888888888</v>
      </c>
      <c r="P21" s="96">
        <v>0.28680555555555554</v>
      </c>
      <c r="Q21" s="96">
        <v>0.29236111111111107</v>
      </c>
      <c r="R21" s="96">
        <v>0.29583333333333328</v>
      </c>
      <c r="S21" s="96">
        <v>0.29791666666666661</v>
      </c>
      <c r="T21" s="96">
        <v>0.30069444444444438</v>
      </c>
      <c r="U21" s="103">
        <v>0.30486111111111103</v>
      </c>
      <c r="V21" s="20">
        <f t="shared" si="3"/>
        <v>28.689999999999998</v>
      </c>
      <c r="W21" s="21">
        <f t="shared" si="1"/>
        <v>6.7361111111110872E-2</v>
      </c>
      <c r="X21" s="22">
        <f t="shared" si="2"/>
        <v>17.622680412371196</v>
      </c>
      <c r="Y21" s="39">
        <f t="shared" si="4"/>
        <v>8.3333333333333592E-3</v>
      </c>
      <c r="Z21" s="44"/>
    </row>
    <row r="22" spans="2:26" x14ac:dyDescent="0.25">
      <c r="B22" s="38">
        <v>6</v>
      </c>
      <c r="C22" s="103">
        <v>0.24583333333333351</v>
      </c>
      <c r="D22" s="104">
        <v>0.25069444444444461</v>
      </c>
      <c r="E22" s="105">
        <v>0.25416666666666682</v>
      </c>
      <c r="F22" s="105">
        <v>0.25625000000000014</v>
      </c>
      <c r="G22" s="105">
        <v>0.25902777777777791</v>
      </c>
      <c r="H22" s="105">
        <v>0.26666666666666677</v>
      </c>
      <c r="I22" s="106">
        <v>0.27083333333333343</v>
      </c>
      <c r="J22" s="105">
        <v>0.27569444444444452</v>
      </c>
      <c r="K22" s="96">
        <v>0.27916666666666673</v>
      </c>
      <c r="L22" s="103">
        <v>0.28125000000000006</v>
      </c>
      <c r="M22" s="96">
        <v>0.28819444444444448</v>
      </c>
      <c r="N22" s="96">
        <v>0.2902777777777778</v>
      </c>
      <c r="O22" s="95">
        <v>0.29444444444444445</v>
      </c>
      <c r="P22" s="96">
        <v>0.29930555555555555</v>
      </c>
      <c r="Q22" s="96">
        <v>0.30486111111111108</v>
      </c>
      <c r="R22" s="96">
        <v>0.30833333333333329</v>
      </c>
      <c r="S22" s="96">
        <v>0.31041666666666662</v>
      </c>
      <c r="T22" s="96">
        <v>0.31319444444444439</v>
      </c>
      <c r="U22" s="103">
        <v>0.31805555555555548</v>
      </c>
      <c r="V22" s="20">
        <f t="shared" si="3"/>
        <v>28.689999999999998</v>
      </c>
      <c r="W22" s="21">
        <f t="shared" si="1"/>
        <v>7.2222222222221966E-2</v>
      </c>
      <c r="X22" s="22">
        <f t="shared" si="2"/>
        <v>16.436538461538518</v>
      </c>
      <c r="Y22" s="39">
        <f t="shared" si="4"/>
        <v>8.3333333333333037E-3</v>
      </c>
      <c r="Z22" s="44"/>
    </row>
    <row r="23" spans="2:26" x14ac:dyDescent="0.25">
      <c r="B23" s="38">
        <v>7</v>
      </c>
      <c r="C23" s="103">
        <v>0.25416666666666682</v>
      </c>
      <c r="D23" s="104">
        <v>0.25902777777777791</v>
      </c>
      <c r="E23" s="105">
        <v>0.26250000000000012</v>
      </c>
      <c r="F23" s="105">
        <v>0.26458333333333345</v>
      </c>
      <c r="G23" s="105">
        <v>0.26736111111111122</v>
      </c>
      <c r="H23" s="105">
        <v>0.27500000000000008</v>
      </c>
      <c r="I23" s="106">
        <v>0.27916666666666673</v>
      </c>
      <c r="J23" s="105">
        <v>0.28402777777777782</v>
      </c>
      <c r="K23" s="96">
        <v>0.28750000000000003</v>
      </c>
      <c r="L23" s="103">
        <v>0.28958333333333336</v>
      </c>
      <c r="M23" s="96">
        <v>0.29652777777777778</v>
      </c>
      <c r="N23" s="96">
        <v>0.2986111111111111</v>
      </c>
      <c r="O23" s="95">
        <v>0.30277777777777776</v>
      </c>
      <c r="P23" s="96">
        <v>0.30763888888888885</v>
      </c>
      <c r="Q23" s="96">
        <v>0.31319444444444439</v>
      </c>
      <c r="R23" s="96">
        <v>0.3166666666666666</v>
      </c>
      <c r="S23" s="96">
        <v>0.31874999999999992</v>
      </c>
      <c r="T23" s="96">
        <v>0.32152777777777769</v>
      </c>
      <c r="U23" s="103">
        <v>0.32638888888888878</v>
      </c>
      <c r="V23" s="20">
        <f t="shared" si="3"/>
        <v>28.689999999999998</v>
      </c>
      <c r="W23" s="21">
        <f t="shared" si="1"/>
        <v>7.2222222222221966E-2</v>
      </c>
      <c r="X23" s="22">
        <f t="shared" si="2"/>
        <v>16.436538461538518</v>
      </c>
      <c r="Y23" s="39">
        <f t="shared" si="4"/>
        <v>5.5555555555555358E-3</v>
      </c>
      <c r="Z23" s="44"/>
    </row>
    <row r="24" spans="2:26" x14ac:dyDescent="0.25">
      <c r="B24" s="38">
        <v>8</v>
      </c>
      <c r="C24" s="103">
        <v>0.25972222222222235</v>
      </c>
      <c r="D24" s="104">
        <v>0.26458333333333345</v>
      </c>
      <c r="E24" s="105">
        <v>0.26805555555555566</v>
      </c>
      <c r="F24" s="105">
        <v>0.27013888888888898</v>
      </c>
      <c r="G24" s="105">
        <v>0.27291666666666675</v>
      </c>
      <c r="H24" s="105">
        <v>0.28055555555555561</v>
      </c>
      <c r="I24" s="106">
        <v>0.28472222222222227</v>
      </c>
      <c r="J24" s="105">
        <v>0.28958333333333336</v>
      </c>
      <c r="K24" s="96">
        <v>0.29305555555555557</v>
      </c>
      <c r="L24" s="103">
        <v>0.2951388888888889</v>
      </c>
      <c r="M24" s="96">
        <v>0.30208333333333331</v>
      </c>
      <c r="N24" s="96">
        <v>0.30416666666666664</v>
      </c>
      <c r="O24" s="95">
        <v>0.30833333333333329</v>
      </c>
      <c r="P24" s="96">
        <v>0.31319444444444439</v>
      </c>
      <c r="Q24" s="96">
        <v>0.31874999999999992</v>
      </c>
      <c r="R24" s="96">
        <v>0.32222222222222213</v>
      </c>
      <c r="S24" s="96">
        <v>0.32430555555555546</v>
      </c>
      <c r="T24" s="96">
        <v>0.32708333333333323</v>
      </c>
      <c r="U24" s="103">
        <v>0.33194444444444432</v>
      </c>
      <c r="V24" s="20">
        <f t="shared" si="3"/>
        <v>28.689999999999998</v>
      </c>
      <c r="W24" s="21">
        <f t="shared" si="1"/>
        <v>7.2222222222221966E-2</v>
      </c>
      <c r="X24" s="22">
        <f t="shared" si="2"/>
        <v>16.436538461538518</v>
      </c>
      <c r="Y24" s="39">
        <f t="shared" si="4"/>
        <v>5.5555555555555358E-3</v>
      </c>
      <c r="Z24" s="44"/>
    </row>
    <row r="25" spans="2:26" x14ac:dyDescent="0.25">
      <c r="B25" s="38">
        <v>9</v>
      </c>
      <c r="C25" s="103">
        <v>0.26527777777777789</v>
      </c>
      <c r="D25" s="104">
        <v>0.27013888888888898</v>
      </c>
      <c r="E25" s="105">
        <v>0.27361111111111119</v>
      </c>
      <c r="F25" s="105">
        <v>0.27569444444444452</v>
      </c>
      <c r="G25" s="105">
        <v>0.27847222222222229</v>
      </c>
      <c r="H25" s="105">
        <v>0.28611111111111115</v>
      </c>
      <c r="I25" s="106">
        <v>0.2902777777777778</v>
      </c>
      <c r="J25" s="105">
        <v>0.2951388888888889</v>
      </c>
      <c r="K25" s="96">
        <v>0.2986111111111111</v>
      </c>
      <c r="L25" s="103">
        <v>0.30069444444444443</v>
      </c>
      <c r="M25" s="96">
        <v>0.30763888888888885</v>
      </c>
      <c r="N25" s="96">
        <v>0.30972222222222218</v>
      </c>
      <c r="O25" s="95">
        <v>0.31388888888888883</v>
      </c>
      <c r="P25" s="96">
        <v>0.31874999999999992</v>
      </c>
      <c r="Q25" s="96">
        <v>0.32430555555555546</v>
      </c>
      <c r="R25" s="96">
        <v>0.32777777777777767</v>
      </c>
      <c r="S25" s="96">
        <v>0.32986111111111099</v>
      </c>
      <c r="T25" s="96">
        <v>0.33263888888888876</v>
      </c>
      <c r="U25" s="103">
        <v>0.33749999999999986</v>
      </c>
      <c r="V25" s="20">
        <f t="shared" si="3"/>
        <v>28.689999999999998</v>
      </c>
      <c r="W25" s="21">
        <f t="shared" si="1"/>
        <v>7.2222222222221966E-2</v>
      </c>
      <c r="X25" s="22">
        <f t="shared" si="2"/>
        <v>16.436538461538518</v>
      </c>
      <c r="Y25" s="39">
        <f t="shared" si="4"/>
        <v>5.5555555555555358E-3</v>
      </c>
      <c r="Z25" s="44"/>
    </row>
    <row r="26" spans="2:26" x14ac:dyDescent="0.25">
      <c r="B26" s="38">
        <v>10</v>
      </c>
      <c r="C26" s="103">
        <v>0.27083333333333343</v>
      </c>
      <c r="D26" s="104">
        <v>0.27569444444444452</v>
      </c>
      <c r="E26" s="105">
        <v>0.27916666666666673</v>
      </c>
      <c r="F26" s="105">
        <v>0.28125000000000006</v>
      </c>
      <c r="G26" s="105">
        <v>0.28402777777777782</v>
      </c>
      <c r="H26" s="105">
        <v>0.29166666666666669</v>
      </c>
      <c r="I26" s="106">
        <v>0.29583333333333334</v>
      </c>
      <c r="J26" s="105">
        <v>0.30069444444444443</v>
      </c>
      <c r="K26" s="96">
        <v>0.30416666666666664</v>
      </c>
      <c r="L26" s="103">
        <v>0.30624999999999997</v>
      </c>
      <c r="M26" s="96">
        <v>0.31319444444444439</v>
      </c>
      <c r="N26" s="96">
        <v>0.31527777777777771</v>
      </c>
      <c r="O26" s="95">
        <v>0.31944444444444436</v>
      </c>
      <c r="P26" s="96">
        <v>0.32430555555555546</v>
      </c>
      <c r="Q26" s="96">
        <v>0.32986111111111099</v>
      </c>
      <c r="R26" s="96">
        <v>0.3333333333333332</v>
      </c>
      <c r="S26" s="96">
        <v>0.33541666666666653</v>
      </c>
      <c r="T26" s="96">
        <v>0.3381944444444443</v>
      </c>
      <c r="U26" s="103">
        <v>0.34305555555555539</v>
      </c>
      <c r="V26" s="20">
        <f t="shared" si="3"/>
        <v>28.689999999999998</v>
      </c>
      <c r="W26" s="21">
        <f t="shared" si="1"/>
        <v>7.2222222222221966E-2</v>
      </c>
      <c r="X26" s="22">
        <f t="shared" si="2"/>
        <v>16.436538461538518</v>
      </c>
      <c r="Y26" s="39">
        <f t="shared" si="4"/>
        <v>5.5555555555555358E-3</v>
      </c>
      <c r="Z26" s="44"/>
    </row>
    <row r="27" spans="2:26" x14ac:dyDescent="0.25">
      <c r="B27" s="38">
        <v>11</v>
      </c>
      <c r="C27" s="103">
        <v>0.27638888888888896</v>
      </c>
      <c r="D27" s="104">
        <v>0.28125000000000006</v>
      </c>
      <c r="E27" s="105">
        <v>0.28472222222222227</v>
      </c>
      <c r="F27" s="105">
        <v>0.28680555555555559</v>
      </c>
      <c r="G27" s="105">
        <v>0.28958333333333336</v>
      </c>
      <c r="H27" s="105">
        <v>0.29722222222222222</v>
      </c>
      <c r="I27" s="106">
        <v>0.30138888888888887</v>
      </c>
      <c r="J27" s="105">
        <v>0.30624999999999997</v>
      </c>
      <c r="K27" s="96">
        <v>0.30972222222222218</v>
      </c>
      <c r="L27" s="103">
        <v>0.3118055555555555</v>
      </c>
      <c r="M27" s="96">
        <v>0.31874999999999992</v>
      </c>
      <c r="N27" s="96">
        <v>0.32083333333333325</v>
      </c>
      <c r="O27" s="95">
        <v>0.3249999999999999</v>
      </c>
      <c r="P27" s="96">
        <v>0.32986111111111099</v>
      </c>
      <c r="Q27" s="96">
        <v>0.33541666666666653</v>
      </c>
      <c r="R27" s="96">
        <v>0.33888888888888874</v>
      </c>
      <c r="S27" s="96">
        <v>0.34097222222222207</v>
      </c>
      <c r="T27" s="96">
        <v>0.34374999999999983</v>
      </c>
      <c r="U27" s="103">
        <v>0.34861111111111093</v>
      </c>
      <c r="V27" s="20">
        <f t="shared" si="3"/>
        <v>28.689999999999998</v>
      </c>
      <c r="W27" s="21">
        <f t="shared" si="1"/>
        <v>7.2222222222221966E-2</v>
      </c>
      <c r="X27" s="22">
        <f t="shared" si="2"/>
        <v>16.436538461538518</v>
      </c>
      <c r="Y27" s="39">
        <f t="shared" si="4"/>
        <v>5.5555555555555358E-3</v>
      </c>
      <c r="Z27" s="44"/>
    </row>
    <row r="28" spans="2:26" x14ac:dyDescent="0.25">
      <c r="B28" s="38">
        <v>12</v>
      </c>
      <c r="C28" s="103">
        <v>0.2819444444444445</v>
      </c>
      <c r="D28" s="104">
        <v>0.28680555555555559</v>
      </c>
      <c r="E28" s="105">
        <v>0.2902777777777778</v>
      </c>
      <c r="F28" s="105">
        <v>0.29236111111111113</v>
      </c>
      <c r="G28" s="105">
        <v>0.2951388888888889</v>
      </c>
      <c r="H28" s="105">
        <v>0.30277777777777776</v>
      </c>
      <c r="I28" s="106">
        <v>0.30694444444444441</v>
      </c>
      <c r="J28" s="105">
        <v>0.3118055555555555</v>
      </c>
      <c r="K28" s="96">
        <v>0.31527777777777771</v>
      </c>
      <c r="L28" s="103">
        <v>0.31736111111111104</v>
      </c>
      <c r="M28" s="96">
        <v>0.32430555555555546</v>
      </c>
      <c r="N28" s="96">
        <v>0.32638888888888878</v>
      </c>
      <c r="O28" s="95">
        <v>0.33055555555555544</v>
      </c>
      <c r="P28" s="96">
        <v>0.33541666666666653</v>
      </c>
      <c r="Q28" s="96">
        <v>0.34097222222222207</v>
      </c>
      <c r="R28" s="96">
        <v>0.34444444444444428</v>
      </c>
      <c r="S28" s="96">
        <v>0.3465277777777776</v>
      </c>
      <c r="T28" s="96">
        <v>0.34930555555555537</v>
      </c>
      <c r="U28" s="103">
        <v>0.35416666666666646</v>
      </c>
      <c r="V28" s="20">
        <f t="shared" si="3"/>
        <v>28.689999999999998</v>
      </c>
      <c r="W28" s="21">
        <f t="shared" si="1"/>
        <v>7.2222222222221966E-2</v>
      </c>
      <c r="X28" s="22">
        <f t="shared" si="2"/>
        <v>16.436538461538518</v>
      </c>
      <c r="Y28" s="39">
        <f t="shared" si="4"/>
        <v>5.5555555555555358E-3</v>
      </c>
      <c r="Z28" s="44"/>
    </row>
    <row r="29" spans="2:26" x14ac:dyDescent="0.25">
      <c r="B29" s="38">
        <v>13</v>
      </c>
      <c r="C29" s="103">
        <v>0.28750000000000003</v>
      </c>
      <c r="D29" s="104">
        <v>0.29236111111111113</v>
      </c>
      <c r="E29" s="105">
        <v>0.29583333333333334</v>
      </c>
      <c r="F29" s="105">
        <v>0.29791666666666666</v>
      </c>
      <c r="G29" s="105">
        <v>0.30069444444444443</v>
      </c>
      <c r="H29" s="105">
        <v>0.30833333333333329</v>
      </c>
      <c r="I29" s="106">
        <v>0.31249999999999994</v>
      </c>
      <c r="J29" s="105">
        <v>0.31736111111111104</v>
      </c>
      <c r="K29" s="96">
        <v>0.32083333333333325</v>
      </c>
      <c r="L29" s="103">
        <v>0.32291666666666657</v>
      </c>
      <c r="M29" s="96">
        <v>0.32986111111111099</v>
      </c>
      <c r="N29" s="96">
        <v>0.33194444444444432</v>
      </c>
      <c r="O29" s="95">
        <v>0.33611111111111097</v>
      </c>
      <c r="P29" s="96">
        <v>0.34097222222222207</v>
      </c>
      <c r="Q29" s="96">
        <v>0.3465277777777776</v>
      </c>
      <c r="R29" s="96">
        <v>0.34999999999999981</v>
      </c>
      <c r="S29" s="96">
        <v>0.35208333333333314</v>
      </c>
      <c r="T29" s="96">
        <v>0.35486111111111091</v>
      </c>
      <c r="U29" s="103">
        <v>0.359722222222222</v>
      </c>
      <c r="V29" s="20">
        <f t="shared" si="3"/>
        <v>28.689999999999998</v>
      </c>
      <c r="W29" s="21">
        <f t="shared" si="1"/>
        <v>7.2222222222221966E-2</v>
      </c>
      <c r="X29" s="22">
        <f t="shared" si="2"/>
        <v>16.436538461538518</v>
      </c>
      <c r="Y29" s="39">
        <f t="shared" si="4"/>
        <v>5.5555555555555358E-3</v>
      </c>
      <c r="Z29" s="44"/>
    </row>
    <row r="30" spans="2:26" x14ac:dyDescent="0.25">
      <c r="B30" s="38">
        <v>14</v>
      </c>
      <c r="C30" s="103">
        <v>0.29305555555555557</v>
      </c>
      <c r="D30" s="104">
        <v>0.29791666666666666</v>
      </c>
      <c r="E30" s="105">
        <v>0.30138888888888887</v>
      </c>
      <c r="F30" s="105">
        <v>0.3034722222222222</v>
      </c>
      <c r="G30" s="105">
        <v>0.30624999999999997</v>
      </c>
      <c r="H30" s="105">
        <v>0.31388888888888883</v>
      </c>
      <c r="I30" s="106">
        <v>0.31805555555555548</v>
      </c>
      <c r="J30" s="105">
        <v>0.32291666666666657</v>
      </c>
      <c r="K30" s="96">
        <v>0.32638888888888878</v>
      </c>
      <c r="L30" s="103">
        <v>0.32847222222222211</v>
      </c>
      <c r="M30" s="96">
        <v>0.33541666666666653</v>
      </c>
      <c r="N30" s="96">
        <v>0.33749999999999986</v>
      </c>
      <c r="O30" s="95">
        <v>0.34166666666666651</v>
      </c>
      <c r="P30" s="96">
        <v>0.3465277777777776</v>
      </c>
      <c r="Q30" s="96">
        <v>0.35208333333333314</v>
      </c>
      <c r="R30" s="96">
        <v>0.35555555555555535</v>
      </c>
      <c r="S30" s="96">
        <v>0.35763888888888867</v>
      </c>
      <c r="T30" s="96">
        <v>0.36041666666666644</v>
      </c>
      <c r="U30" s="103">
        <v>0.36527777777777753</v>
      </c>
      <c r="V30" s="20">
        <f t="shared" si="3"/>
        <v>28.689999999999998</v>
      </c>
      <c r="W30" s="21">
        <f t="shared" si="1"/>
        <v>7.2222222222221966E-2</v>
      </c>
      <c r="X30" s="22">
        <f t="shared" si="2"/>
        <v>16.436538461538518</v>
      </c>
      <c r="Y30" s="39">
        <f t="shared" si="4"/>
        <v>5.5555555555555358E-3</v>
      </c>
      <c r="Z30" s="44"/>
    </row>
    <row r="31" spans="2:26" x14ac:dyDescent="0.25">
      <c r="B31" s="38">
        <v>15</v>
      </c>
      <c r="C31" s="103">
        <v>0.2986111111111111</v>
      </c>
      <c r="D31" s="104">
        <v>0.3034722222222222</v>
      </c>
      <c r="E31" s="105">
        <v>0.30694444444444441</v>
      </c>
      <c r="F31" s="105">
        <v>0.30902777777777773</v>
      </c>
      <c r="G31" s="105">
        <v>0.3118055555555555</v>
      </c>
      <c r="H31" s="105">
        <v>0.31944444444444436</v>
      </c>
      <c r="I31" s="106">
        <v>0.32361111111111102</v>
      </c>
      <c r="J31" s="105">
        <v>0.32847222222222211</v>
      </c>
      <c r="K31" s="96">
        <v>0.33194444444444432</v>
      </c>
      <c r="L31" s="103">
        <v>0.33402777777777765</v>
      </c>
      <c r="M31" s="96">
        <v>0.34097222222222207</v>
      </c>
      <c r="N31" s="96">
        <v>0.34305555555555539</v>
      </c>
      <c r="O31" s="95">
        <v>0.34722222222222204</v>
      </c>
      <c r="P31" s="96">
        <v>0.35208333333333314</v>
      </c>
      <c r="Q31" s="96">
        <v>0.35763888888888867</v>
      </c>
      <c r="R31" s="96">
        <v>0.36111111111111088</v>
      </c>
      <c r="S31" s="96">
        <v>0.36319444444444421</v>
      </c>
      <c r="T31" s="96">
        <v>0.36597222222222198</v>
      </c>
      <c r="U31" s="103">
        <v>0.37083333333333307</v>
      </c>
      <c r="V31" s="20">
        <f t="shared" si="3"/>
        <v>28.689999999999998</v>
      </c>
      <c r="W31" s="21">
        <f t="shared" si="1"/>
        <v>7.2222222222221966E-2</v>
      </c>
      <c r="X31" s="22">
        <f t="shared" si="2"/>
        <v>16.436538461538518</v>
      </c>
      <c r="Y31" s="39">
        <f t="shared" si="4"/>
        <v>5.5555555555555358E-3</v>
      </c>
      <c r="Z31" s="44"/>
    </row>
    <row r="32" spans="2:26" x14ac:dyDescent="0.25">
      <c r="B32" s="38">
        <v>16</v>
      </c>
      <c r="C32" s="103">
        <v>0.30416666666666664</v>
      </c>
      <c r="D32" s="104">
        <v>0.30902777777777773</v>
      </c>
      <c r="E32" s="105">
        <v>0.31249999999999994</v>
      </c>
      <c r="F32" s="105">
        <v>0.31458333333333327</v>
      </c>
      <c r="G32" s="105">
        <v>0.31736111111111104</v>
      </c>
      <c r="H32" s="105">
        <v>0.3249999999999999</v>
      </c>
      <c r="I32" s="106">
        <v>0.32916666666666655</v>
      </c>
      <c r="J32" s="105">
        <v>0.33402777777777765</v>
      </c>
      <c r="K32" s="96">
        <v>0.33749999999999986</v>
      </c>
      <c r="L32" s="103">
        <v>0.33958333333333318</v>
      </c>
      <c r="M32" s="96">
        <v>0.3465277777777776</v>
      </c>
      <c r="N32" s="96">
        <v>0.34861111111111093</v>
      </c>
      <c r="O32" s="95">
        <v>0.35277777777777758</v>
      </c>
      <c r="P32" s="96">
        <v>0.35763888888888867</v>
      </c>
      <c r="Q32" s="96">
        <v>0.36319444444444421</v>
      </c>
      <c r="R32" s="96">
        <v>0.36666666666666642</v>
      </c>
      <c r="S32" s="96">
        <v>0.36874999999999974</v>
      </c>
      <c r="T32" s="96">
        <v>0.37152777777777751</v>
      </c>
      <c r="U32" s="103">
        <v>0.37638888888888861</v>
      </c>
      <c r="V32" s="20">
        <f t="shared" si="3"/>
        <v>28.689999999999998</v>
      </c>
      <c r="W32" s="21">
        <f t="shared" si="1"/>
        <v>7.2222222222221966E-2</v>
      </c>
      <c r="X32" s="22">
        <f t="shared" si="2"/>
        <v>16.436538461538518</v>
      </c>
      <c r="Y32" s="39">
        <f t="shared" si="4"/>
        <v>5.5555555555555358E-3</v>
      </c>
      <c r="Z32" s="44"/>
    </row>
    <row r="33" spans="2:26" x14ac:dyDescent="0.25">
      <c r="B33" s="38">
        <v>17</v>
      </c>
      <c r="C33" s="103">
        <v>0.30972222222222218</v>
      </c>
      <c r="D33" s="104">
        <v>0.31458333333333327</v>
      </c>
      <c r="E33" s="105">
        <v>0.31805555555555548</v>
      </c>
      <c r="F33" s="105">
        <v>0.32013888888888881</v>
      </c>
      <c r="G33" s="105">
        <v>0.32291666666666657</v>
      </c>
      <c r="H33" s="105">
        <v>0.33055555555555544</v>
      </c>
      <c r="I33" s="106">
        <v>0.33472222222222209</v>
      </c>
      <c r="J33" s="105">
        <v>0.33958333333333318</v>
      </c>
      <c r="K33" s="96">
        <v>0.34305555555555539</v>
      </c>
      <c r="L33" s="103">
        <v>0.34513888888888872</v>
      </c>
      <c r="M33" s="96">
        <v>0.35208333333333314</v>
      </c>
      <c r="N33" s="96">
        <v>0.35416666666666646</v>
      </c>
      <c r="O33" s="95">
        <v>0.35833333333333311</v>
      </c>
      <c r="P33" s="96">
        <v>0.36319444444444421</v>
      </c>
      <c r="Q33" s="96">
        <v>0.36874999999999974</v>
      </c>
      <c r="R33" s="96">
        <v>0.37222222222222195</v>
      </c>
      <c r="S33" s="96">
        <v>0.37430555555555528</v>
      </c>
      <c r="T33" s="96">
        <v>0.37708333333333305</v>
      </c>
      <c r="U33" s="103">
        <v>0.38194444444444414</v>
      </c>
      <c r="V33" s="20">
        <f t="shared" si="3"/>
        <v>28.689999999999998</v>
      </c>
      <c r="W33" s="21">
        <f t="shared" si="1"/>
        <v>7.2222222222221966E-2</v>
      </c>
      <c r="X33" s="22">
        <f t="shared" si="2"/>
        <v>16.436538461538518</v>
      </c>
      <c r="Y33" s="39">
        <f t="shared" si="4"/>
        <v>5.5555555555555358E-3</v>
      </c>
      <c r="Z33" s="44"/>
    </row>
    <row r="34" spans="2:26" x14ac:dyDescent="0.25">
      <c r="B34" s="38">
        <v>18</v>
      </c>
      <c r="C34" s="103">
        <v>0.31527777777777771</v>
      </c>
      <c r="D34" s="104">
        <v>0.32013888888888881</v>
      </c>
      <c r="E34" s="105">
        <v>0.32361111111111102</v>
      </c>
      <c r="F34" s="105">
        <v>0.32569444444444434</v>
      </c>
      <c r="G34" s="105">
        <v>0.32847222222222211</v>
      </c>
      <c r="H34" s="105">
        <v>0.33611111111111097</v>
      </c>
      <c r="I34" s="106">
        <v>0.34027777777777762</v>
      </c>
      <c r="J34" s="105">
        <v>0.34513888888888872</v>
      </c>
      <c r="K34" s="96">
        <v>0.34861111111111093</v>
      </c>
      <c r="L34" s="103">
        <v>0.35069444444444425</v>
      </c>
      <c r="M34" s="96">
        <v>0.35763888888888867</v>
      </c>
      <c r="N34" s="96">
        <v>0.359722222222222</v>
      </c>
      <c r="O34" s="95">
        <v>0.36388888888888865</v>
      </c>
      <c r="P34" s="96">
        <v>0.36874999999999974</v>
      </c>
      <c r="Q34" s="96">
        <v>0.37430555555555528</v>
      </c>
      <c r="R34" s="96">
        <v>0.37777777777777749</v>
      </c>
      <c r="S34" s="96">
        <v>0.37986111111111082</v>
      </c>
      <c r="T34" s="96">
        <v>0.38263888888888858</v>
      </c>
      <c r="U34" s="103">
        <v>0.38749999999999968</v>
      </c>
      <c r="V34" s="20">
        <f t="shared" si="3"/>
        <v>28.689999999999998</v>
      </c>
      <c r="W34" s="21">
        <f t="shared" si="1"/>
        <v>7.2222222222221966E-2</v>
      </c>
      <c r="X34" s="22">
        <f t="shared" si="2"/>
        <v>16.436538461538518</v>
      </c>
      <c r="Y34" s="39">
        <f t="shared" si="4"/>
        <v>5.5555555555555358E-3</v>
      </c>
      <c r="Z34" s="44"/>
    </row>
    <row r="35" spans="2:26" x14ac:dyDescent="0.25">
      <c r="B35" s="38">
        <v>19</v>
      </c>
      <c r="C35" s="103">
        <v>0.32083333333333325</v>
      </c>
      <c r="D35" s="104">
        <v>0.32569444444444434</v>
      </c>
      <c r="E35" s="105">
        <v>0.32916666666666655</v>
      </c>
      <c r="F35" s="105">
        <v>0.33124999999999988</v>
      </c>
      <c r="G35" s="105">
        <v>0.33402777777777765</v>
      </c>
      <c r="H35" s="105">
        <v>0.34166666666666651</v>
      </c>
      <c r="I35" s="106">
        <v>0.34583333333333316</v>
      </c>
      <c r="J35" s="105">
        <v>0.35069444444444425</v>
      </c>
      <c r="K35" s="96">
        <v>0.35416666666666646</v>
      </c>
      <c r="L35" s="103">
        <v>0.35624999999999979</v>
      </c>
      <c r="M35" s="96">
        <v>0.36319444444444421</v>
      </c>
      <c r="N35" s="96">
        <v>0.36527777777777753</v>
      </c>
      <c r="O35" s="95">
        <v>0.36944444444444419</v>
      </c>
      <c r="P35" s="96">
        <v>0.37430555555555528</v>
      </c>
      <c r="Q35" s="96">
        <v>0.37986111111111082</v>
      </c>
      <c r="R35" s="96">
        <v>0.38333333333333303</v>
      </c>
      <c r="S35" s="96">
        <v>0.38541666666666635</v>
      </c>
      <c r="T35" s="96">
        <v>0.38819444444444412</v>
      </c>
      <c r="U35" s="103">
        <v>0.39305555555555521</v>
      </c>
      <c r="V35" s="20">
        <f t="shared" si="3"/>
        <v>28.689999999999998</v>
      </c>
      <c r="W35" s="21">
        <f t="shared" si="1"/>
        <v>7.2222222222221966E-2</v>
      </c>
      <c r="X35" s="22">
        <f t="shared" si="2"/>
        <v>16.436538461538518</v>
      </c>
      <c r="Y35" s="39">
        <f t="shared" si="4"/>
        <v>5.5555555555555358E-3</v>
      </c>
      <c r="Z35" s="44"/>
    </row>
    <row r="36" spans="2:26" x14ac:dyDescent="0.25">
      <c r="B36" s="38">
        <v>20</v>
      </c>
      <c r="C36" s="103">
        <v>0.32638888888888878</v>
      </c>
      <c r="D36" s="104">
        <v>0.33124999999999988</v>
      </c>
      <c r="E36" s="105">
        <v>0.33472222222222209</v>
      </c>
      <c r="F36" s="105">
        <v>0.33680555555555541</v>
      </c>
      <c r="G36" s="105">
        <v>0.33958333333333318</v>
      </c>
      <c r="H36" s="105">
        <v>0.34722222222222204</v>
      </c>
      <c r="I36" s="106">
        <v>0.3513888888888887</v>
      </c>
      <c r="J36" s="105">
        <v>0.35624999999999979</v>
      </c>
      <c r="K36" s="96">
        <v>0.359722222222222</v>
      </c>
      <c r="L36" s="103">
        <v>0.36180555555555532</v>
      </c>
      <c r="M36" s="96">
        <v>0.36874999999999974</v>
      </c>
      <c r="N36" s="96">
        <v>0.37083333333333307</v>
      </c>
      <c r="O36" s="95">
        <v>0.37499999999999972</v>
      </c>
      <c r="P36" s="96">
        <v>0.37986111111111082</v>
      </c>
      <c r="Q36" s="96">
        <v>0.38541666666666635</v>
      </c>
      <c r="R36" s="96">
        <v>0.38888888888888856</v>
      </c>
      <c r="S36" s="96">
        <v>0.39097222222222189</v>
      </c>
      <c r="T36" s="96">
        <v>0.39374999999999966</v>
      </c>
      <c r="U36" s="103">
        <v>0.39861111111111075</v>
      </c>
      <c r="V36" s="20">
        <f t="shared" si="3"/>
        <v>28.689999999999998</v>
      </c>
      <c r="W36" s="21">
        <f t="shared" si="1"/>
        <v>7.2222222222221966E-2</v>
      </c>
      <c r="X36" s="22">
        <f t="shared" si="2"/>
        <v>16.436538461538518</v>
      </c>
      <c r="Y36" s="39">
        <f t="shared" si="4"/>
        <v>5.5555555555555358E-3</v>
      </c>
      <c r="Z36" s="44"/>
    </row>
    <row r="37" spans="2:26" x14ac:dyDescent="0.25">
      <c r="B37" s="38">
        <v>21</v>
      </c>
      <c r="C37" s="103">
        <v>0.33194444444444432</v>
      </c>
      <c r="D37" s="104">
        <v>0.33680555555555541</v>
      </c>
      <c r="E37" s="105">
        <v>0.34027777777777762</v>
      </c>
      <c r="F37" s="105">
        <v>0.34236111111111095</v>
      </c>
      <c r="G37" s="105">
        <v>0.34513888888888872</v>
      </c>
      <c r="H37" s="105">
        <v>0.35277777777777758</v>
      </c>
      <c r="I37" s="106">
        <v>0.35694444444444423</v>
      </c>
      <c r="J37" s="105">
        <v>0.36180555555555532</v>
      </c>
      <c r="K37" s="96">
        <v>0.36527777777777753</v>
      </c>
      <c r="L37" s="103">
        <v>0.36736111111111086</v>
      </c>
      <c r="M37" s="96">
        <v>0.37430555555555528</v>
      </c>
      <c r="N37" s="96">
        <v>0.37638888888888861</v>
      </c>
      <c r="O37" s="95">
        <v>0.38055555555555526</v>
      </c>
      <c r="P37" s="96">
        <v>0.38541666666666635</v>
      </c>
      <c r="Q37" s="96">
        <v>0.39097222222222189</v>
      </c>
      <c r="R37" s="96">
        <v>0.3944444444444441</v>
      </c>
      <c r="S37" s="96">
        <v>0.39652777777777742</v>
      </c>
      <c r="T37" s="96">
        <v>0.39930555555555519</v>
      </c>
      <c r="U37" s="103">
        <v>0.40416666666666629</v>
      </c>
      <c r="V37" s="20">
        <f t="shared" si="3"/>
        <v>28.689999999999998</v>
      </c>
      <c r="W37" s="21">
        <f t="shared" si="1"/>
        <v>7.2222222222221966E-2</v>
      </c>
      <c r="X37" s="22">
        <f t="shared" si="2"/>
        <v>16.436538461538518</v>
      </c>
      <c r="Y37" s="39">
        <f t="shared" si="4"/>
        <v>4.8611111111112604E-3</v>
      </c>
      <c r="Z37" s="44"/>
    </row>
    <row r="38" spans="2:26" x14ac:dyDescent="0.25">
      <c r="B38" s="38">
        <v>22</v>
      </c>
      <c r="C38" s="103">
        <v>0.33680555555555558</v>
      </c>
      <c r="D38" s="104">
        <v>0.34166666666666667</v>
      </c>
      <c r="E38" s="105">
        <v>0.34513888888888888</v>
      </c>
      <c r="F38" s="105">
        <v>0.34722222222222221</v>
      </c>
      <c r="G38" s="105">
        <v>0.35</v>
      </c>
      <c r="H38" s="105">
        <v>0.35763888888888884</v>
      </c>
      <c r="I38" s="106">
        <v>0.36180555555555549</v>
      </c>
      <c r="J38" s="105">
        <v>0.36666666666666659</v>
      </c>
      <c r="K38" s="96">
        <v>0.3701388888888888</v>
      </c>
      <c r="L38" s="103">
        <v>0.37222222222222212</v>
      </c>
      <c r="M38" s="96">
        <v>0.37916666666666654</v>
      </c>
      <c r="N38" s="96">
        <v>0.38124999999999987</v>
      </c>
      <c r="O38" s="95">
        <v>0.38541666666666652</v>
      </c>
      <c r="P38" s="96">
        <v>0.39027777777777761</v>
      </c>
      <c r="Q38" s="96">
        <v>0.39583333333333315</v>
      </c>
      <c r="R38" s="96">
        <v>0.39930555555555536</v>
      </c>
      <c r="S38" s="96">
        <v>0.40138888888888868</v>
      </c>
      <c r="T38" s="96">
        <v>0.40416666666666645</v>
      </c>
      <c r="U38" s="103">
        <v>0.40902777777777755</v>
      </c>
      <c r="V38" s="20">
        <f t="shared" si="3"/>
        <v>28.689999999999998</v>
      </c>
      <c r="W38" s="21">
        <f t="shared" si="1"/>
        <v>7.2222222222221966E-2</v>
      </c>
      <c r="X38" s="22">
        <f t="shared" si="2"/>
        <v>16.436538461538518</v>
      </c>
      <c r="Y38" s="39">
        <f t="shared" si="4"/>
        <v>5.5555555555553693E-3</v>
      </c>
      <c r="Z38" s="44"/>
    </row>
    <row r="39" spans="2:26" x14ac:dyDescent="0.25">
      <c r="B39" s="38">
        <v>23</v>
      </c>
      <c r="C39" s="103">
        <v>0.34236111111111095</v>
      </c>
      <c r="D39" s="104">
        <v>0.34722222222222204</v>
      </c>
      <c r="E39" s="105">
        <v>0.35069444444444425</v>
      </c>
      <c r="F39" s="105">
        <v>0.35277777777777758</v>
      </c>
      <c r="G39" s="105">
        <v>0.35555555555555535</v>
      </c>
      <c r="H39" s="105">
        <v>0.36319444444444421</v>
      </c>
      <c r="I39" s="106">
        <v>0.36736111111111086</v>
      </c>
      <c r="J39" s="105">
        <v>0.37222222222222195</v>
      </c>
      <c r="K39" s="96">
        <v>0.37569444444444416</v>
      </c>
      <c r="L39" s="103">
        <v>0.37777777777777749</v>
      </c>
      <c r="M39" s="96">
        <v>0.38472222222222191</v>
      </c>
      <c r="N39" s="96">
        <v>0.38680555555555524</v>
      </c>
      <c r="O39" s="95">
        <v>0.39097222222222189</v>
      </c>
      <c r="P39" s="96">
        <v>0.39583333333333298</v>
      </c>
      <c r="Q39" s="96">
        <v>0.40138888888888852</v>
      </c>
      <c r="R39" s="96">
        <v>0.40486111111111073</v>
      </c>
      <c r="S39" s="96">
        <v>0.40694444444444405</v>
      </c>
      <c r="T39" s="96">
        <v>0.40972222222222182</v>
      </c>
      <c r="U39" s="103">
        <v>0.41458333333333292</v>
      </c>
      <c r="V39" s="20">
        <f t="shared" si="3"/>
        <v>28.689999999999998</v>
      </c>
      <c r="W39" s="21">
        <f t="shared" si="1"/>
        <v>7.2222222222221966E-2</v>
      </c>
      <c r="X39" s="22">
        <f t="shared" si="2"/>
        <v>16.436538461538518</v>
      </c>
      <c r="Y39" s="39">
        <f t="shared" si="4"/>
        <v>4.8611111111113159E-3</v>
      </c>
      <c r="Z39" s="44"/>
    </row>
    <row r="40" spans="2:26" x14ac:dyDescent="0.25">
      <c r="B40" s="38">
        <v>24</v>
      </c>
      <c r="C40" s="103">
        <v>0.34722222222222227</v>
      </c>
      <c r="D40" s="104">
        <v>0.35208333333333336</v>
      </c>
      <c r="E40" s="105">
        <v>0.35555555555555557</v>
      </c>
      <c r="F40" s="105">
        <v>0.3576388888888889</v>
      </c>
      <c r="G40" s="105">
        <v>0.36041666666666666</v>
      </c>
      <c r="H40" s="105">
        <v>0.36805555555555552</v>
      </c>
      <c r="I40" s="106">
        <v>0.37222222222222218</v>
      </c>
      <c r="J40" s="105">
        <v>0.37708333333333327</v>
      </c>
      <c r="K40" s="96">
        <v>0.38055555555555548</v>
      </c>
      <c r="L40" s="103">
        <v>0.38263888888888881</v>
      </c>
      <c r="M40" s="96">
        <v>0.38958333333333323</v>
      </c>
      <c r="N40" s="96">
        <v>0.39166666666666655</v>
      </c>
      <c r="O40" s="95">
        <v>0.3958333333333332</v>
      </c>
      <c r="P40" s="96">
        <v>0.4006944444444443</v>
      </c>
      <c r="Q40" s="96">
        <v>0.40624999999999983</v>
      </c>
      <c r="R40" s="96">
        <v>0.40972222222222204</v>
      </c>
      <c r="S40" s="96">
        <v>0.41180555555555537</v>
      </c>
      <c r="T40" s="96">
        <v>0.41458333333333314</v>
      </c>
      <c r="U40" s="103">
        <v>0.41944444444444423</v>
      </c>
      <c r="V40" s="20">
        <f t="shared" si="3"/>
        <v>28.689999999999998</v>
      </c>
      <c r="W40" s="21">
        <f t="shared" si="1"/>
        <v>7.2222222222221966E-2</v>
      </c>
      <c r="X40" s="22">
        <f t="shared" si="2"/>
        <v>16.436538461538518</v>
      </c>
      <c r="Y40" s="39">
        <f t="shared" si="4"/>
        <v>5.5555555555553138E-3</v>
      </c>
      <c r="Z40" s="44"/>
    </row>
    <row r="41" spans="2:26" x14ac:dyDescent="0.25">
      <c r="B41" s="38">
        <v>25</v>
      </c>
      <c r="C41" s="103">
        <v>0.35277777777777758</v>
      </c>
      <c r="D41" s="104">
        <v>0.35763888888888867</v>
      </c>
      <c r="E41" s="105">
        <v>0.36111111111111088</v>
      </c>
      <c r="F41" s="105">
        <v>0.36319444444444421</v>
      </c>
      <c r="G41" s="105">
        <v>0.36597222222222198</v>
      </c>
      <c r="H41" s="105">
        <v>0.37361111111111084</v>
      </c>
      <c r="I41" s="106">
        <v>0.37777777777777749</v>
      </c>
      <c r="J41" s="105">
        <v>0.38263888888888858</v>
      </c>
      <c r="K41" s="96">
        <v>0.38611111111111079</v>
      </c>
      <c r="L41" s="103">
        <v>0.38819444444444412</v>
      </c>
      <c r="M41" s="96">
        <v>0.39513888888888854</v>
      </c>
      <c r="N41" s="96">
        <v>0.39722222222222187</v>
      </c>
      <c r="O41" s="95">
        <v>0.40138888888888852</v>
      </c>
      <c r="P41" s="96">
        <v>0.40624999999999961</v>
      </c>
      <c r="Q41" s="96">
        <v>0.41180555555555515</v>
      </c>
      <c r="R41" s="96">
        <v>0.41527777777777736</v>
      </c>
      <c r="S41" s="96">
        <v>0.41736111111111068</v>
      </c>
      <c r="T41" s="96">
        <v>0.42013888888888845</v>
      </c>
      <c r="U41" s="103">
        <v>0.42499999999999954</v>
      </c>
      <c r="V41" s="20">
        <f t="shared" si="3"/>
        <v>28.689999999999998</v>
      </c>
      <c r="W41" s="21">
        <f t="shared" si="1"/>
        <v>7.2222222222221966E-2</v>
      </c>
      <c r="X41" s="22">
        <f t="shared" si="2"/>
        <v>16.436538461538518</v>
      </c>
      <c r="Y41" s="39">
        <f t="shared" si="4"/>
        <v>4.8611111111113159E-3</v>
      </c>
      <c r="Z41" s="44"/>
    </row>
    <row r="42" spans="2:26" x14ac:dyDescent="0.25">
      <c r="B42" s="38">
        <v>26</v>
      </c>
      <c r="C42" s="103">
        <v>0.3576388888888889</v>
      </c>
      <c r="D42" s="104">
        <v>0.36249999999999999</v>
      </c>
      <c r="E42" s="105">
        <v>0.3659722222222222</v>
      </c>
      <c r="F42" s="105">
        <v>0.36805555555555552</v>
      </c>
      <c r="G42" s="105">
        <v>0.37083333333333329</v>
      </c>
      <c r="H42" s="105">
        <v>0.37847222222222215</v>
      </c>
      <c r="I42" s="106">
        <v>0.38263888888888881</v>
      </c>
      <c r="J42" s="105">
        <v>0.3874999999999999</v>
      </c>
      <c r="K42" s="96">
        <v>0.39097222222222211</v>
      </c>
      <c r="L42" s="103">
        <v>0.39305555555555544</v>
      </c>
      <c r="M42" s="96">
        <v>0.39999999999999986</v>
      </c>
      <c r="N42" s="96">
        <v>0.40208333333333318</v>
      </c>
      <c r="O42" s="95">
        <v>0.40624999999999983</v>
      </c>
      <c r="P42" s="96">
        <v>0.41111111111111093</v>
      </c>
      <c r="Q42" s="96">
        <v>0.41666666666666646</v>
      </c>
      <c r="R42" s="96">
        <v>0.42013888888888867</v>
      </c>
      <c r="S42" s="96">
        <v>0.422222222222222</v>
      </c>
      <c r="T42" s="96">
        <v>0.42499999999999977</v>
      </c>
      <c r="U42" s="103">
        <v>0.42986111111111086</v>
      </c>
      <c r="V42" s="20">
        <f t="shared" si="3"/>
        <v>28.689999999999998</v>
      </c>
      <c r="W42" s="21">
        <f t="shared" si="1"/>
        <v>7.2222222222221966E-2</v>
      </c>
      <c r="X42" s="22">
        <f t="shared" si="2"/>
        <v>16.436538461538518</v>
      </c>
      <c r="Y42" s="39">
        <f t="shared" si="4"/>
        <v>5.5555555555553138E-3</v>
      </c>
      <c r="Z42" s="44"/>
    </row>
    <row r="43" spans="2:26" x14ac:dyDescent="0.25">
      <c r="B43" s="38">
        <v>27</v>
      </c>
      <c r="C43" s="103">
        <v>0.36319444444444421</v>
      </c>
      <c r="D43" s="104">
        <v>0.3680555555555553</v>
      </c>
      <c r="E43" s="105">
        <v>0.37152777777777751</v>
      </c>
      <c r="F43" s="105">
        <v>0.37361111111111084</v>
      </c>
      <c r="G43" s="105">
        <v>0.37638888888888861</v>
      </c>
      <c r="H43" s="105">
        <v>0.38402777777777747</v>
      </c>
      <c r="I43" s="106">
        <v>0.38819444444444412</v>
      </c>
      <c r="J43" s="105">
        <v>0.39305555555555521</v>
      </c>
      <c r="K43" s="96">
        <v>0.39652777777777742</v>
      </c>
      <c r="L43" s="103">
        <v>0.39861111111111075</v>
      </c>
      <c r="M43" s="96">
        <v>0.40555555555555517</v>
      </c>
      <c r="N43" s="96">
        <v>0.4076388888888885</v>
      </c>
      <c r="O43" s="95">
        <v>0.41180555555555515</v>
      </c>
      <c r="P43" s="96">
        <v>0.41666666666666624</v>
      </c>
      <c r="Q43" s="96">
        <v>0.42222222222222178</v>
      </c>
      <c r="R43" s="96">
        <v>0.42569444444444399</v>
      </c>
      <c r="S43" s="96">
        <v>0.42777777777777731</v>
      </c>
      <c r="T43" s="96">
        <v>0.43055555555555508</v>
      </c>
      <c r="U43" s="103">
        <v>0.43541666666666617</v>
      </c>
      <c r="V43" s="20">
        <f t="shared" si="3"/>
        <v>28.689999999999998</v>
      </c>
      <c r="W43" s="21">
        <f t="shared" si="1"/>
        <v>7.2222222222221966E-2</v>
      </c>
      <c r="X43" s="22">
        <f t="shared" si="2"/>
        <v>16.436538461538518</v>
      </c>
      <c r="Y43" s="39">
        <f t="shared" si="4"/>
        <v>4.8611111111113714E-3</v>
      </c>
      <c r="Z43" s="44"/>
    </row>
    <row r="44" spans="2:26" x14ac:dyDescent="0.25">
      <c r="B44" s="38">
        <v>28</v>
      </c>
      <c r="C44" s="103">
        <v>0.36805555555555558</v>
      </c>
      <c r="D44" s="104">
        <v>0.37291666666666667</v>
      </c>
      <c r="E44" s="105">
        <v>0.37638888888888888</v>
      </c>
      <c r="F44" s="105">
        <v>0.37847222222222221</v>
      </c>
      <c r="G44" s="105">
        <v>0.38124999999999998</v>
      </c>
      <c r="H44" s="105">
        <v>0.38888888888888884</v>
      </c>
      <c r="I44" s="106">
        <v>0.39305555555555549</v>
      </c>
      <c r="J44" s="105">
        <v>0.39791666666666659</v>
      </c>
      <c r="K44" s="96">
        <v>0.4013888888888888</v>
      </c>
      <c r="L44" s="103">
        <v>0.40347222222222212</v>
      </c>
      <c r="M44" s="96">
        <v>0.41041666666666654</v>
      </c>
      <c r="N44" s="96">
        <v>0.41249999999999987</v>
      </c>
      <c r="O44" s="95">
        <v>0.41666666666666652</v>
      </c>
      <c r="P44" s="96">
        <v>0.42152777777777761</v>
      </c>
      <c r="Q44" s="96">
        <v>0.42708333333333315</v>
      </c>
      <c r="R44" s="96">
        <v>0.43055555555555536</v>
      </c>
      <c r="S44" s="96">
        <v>0.43263888888888868</v>
      </c>
      <c r="T44" s="96">
        <v>0.43541666666666645</v>
      </c>
      <c r="U44" s="103">
        <v>0.44027777777777755</v>
      </c>
      <c r="V44" s="20">
        <f t="shared" si="3"/>
        <v>28.689999999999998</v>
      </c>
      <c r="W44" s="21">
        <f t="shared" si="1"/>
        <v>7.2222222222221966E-2</v>
      </c>
      <c r="X44" s="22">
        <f t="shared" si="2"/>
        <v>16.436538461538518</v>
      </c>
      <c r="Y44" s="39">
        <f t="shared" si="4"/>
        <v>5.5555555555552583E-3</v>
      </c>
      <c r="Z44" s="44"/>
    </row>
    <row r="45" spans="2:26" x14ac:dyDescent="0.25">
      <c r="B45" s="38">
        <v>29</v>
      </c>
      <c r="C45" s="103">
        <v>0.37361111111111084</v>
      </c>
      <c r="D45" s="104">
        <v>0.37847222222222193</v>
      </c>
      <c r="E45" s="105">
        <v>0.38194444444444414</v>
      </c>
      <c r="F45" s="105">
        <v>0.38402777777777747</v>
      </c>
      <c r="G45" s="105">
        <v>0.38680555555555524</v>
      </c>
      <c r="H45" s="105">
        <v>0.3944444444444441</v>
      </c>
      <c r="I45" s="106">
        <v>0.39861111111111075</v>
      </c>
      <c r="J45" s="105">
        <v>0.40347222222222184</v>
      </c>
      <c r="K45" s="96">
        <v>0.40694444444444405</v>
      </c>
      <c r="L45" s="103">
        <v>0.40902777777777738</v>
      </c>
      <c r="M45" s="96">
        <v>0.4159722222222218</v>
      </c>
      <c r="N45" s="96">
        <v>0.41805555555555513</v>
      </c>
      <c r="O45" s="95">
        <v>0.42222222222222178</v>
      </c>
      <c r="P45" s="96">
        <v>0.42708333333333287</v>
      </c>
      <c r="Q45" s="96">
        <v>0.43263888888888841</v>
      </c>
      <c r="R45" s="96">
        <v>0.43611111111111062</v>
      </c>
      <c r="S45" s="96">
        <v>0.43819444444444394</v>
      </c>
      <c r="T45" s="96">
        <v>0.44097222222222171</v>
      </c>
      <c r="U45" s="103">
        <v>0.4458333333333328</v>
      </c>
      <c r="V45" s="20">
        <f t="shared" si="3"/>
        <v>28.689999999999998</v>
      </c>
      <c r="W45" s="21">
        <f t="shared" si="1"/>
        <v>7.2222222222221966E-2</v>
      </c>
      <c r="X45" s="22">
        <f t="shared" si="2"/>
        <v>16.436538461538518</v>
      </c>
      <c r="Y45" s="39">
        <f t="shared" si="4"/>
        <v>4.8611111111114269E-3</v>
      </c>
      <c r="Z45" s="44"/>
    </row>
    <row r="46" spans="2:26" x14ac:dyDescent="0.25">
      <c r="B46" s="38">
        <v>30</v>
      </c>
      <c r="C46" s="103">
        <v>0.37847222222222227</v>
      </c>
      <c r="D46" s="104">
        <v>0.38333333333333336</v>
      </c>
      <c r="E46" s="105">
        <v>0.38680555555555557</v>
      </c>
      <c r="F46" s="105">
        <v>0.3888888888888889</v>
      </c>
      <c r="G46" s="105">
        <v>0.39166666666666666</v>
      </c>
      <c r="H46" s="105">
        <v>0.39930555555555552</v>
      </c>
      <c r="I46" s="106">
        <v>0.40347222222222218</v>
      </c>
      <c r="J46" s="105">
        <v>0.40833333333333327</v>
      </c>
      <c r="K46" s="96">
        <v>0.41180555555555548</v>
      </c>
      <c r="L46" s="103">
        <v>0.41388888888888881</v>
      </c>
      <c r="M46" s="96">
        <v>0.42083333333333323</v>
      </c>
      <c r="N46" s="96">
        <v>0.42291666666666655</v>
      </c>
      <c r="O46" s="95">
        <v>0.4270833333333332</v>
      </c>
      <c r="P46" s="96">
        <v>0.4319444444444443</v>
      </c>
      <c r="Q46" s="96">
        <v>0.43749999999999983</v>
      </c>
      <c r="R46" s="96">
        <v>0.44097222222222204</v>
      </c>
      <c r="S46" s="96">
        <v>0.44305555555555537</v>
      </c>
      <c r="T46" s="96">
        <v>0.44583333333333314</v>
      </c>
      <c r="U46" s="103">
        <v>0.45069444444444423</v>
      </c>
      <c r="V46" s="20">
        <f t="shared" si="3"/>
        <v>28.689999999999998</v>
      </c>
      <c r="W46" s="21">
        <f t="shared" si="1"/>
        <v>7.2222222222221966E-2</v>
      </c>
      <c r="X46" s="22">
        <f t="shared" si="2"/>
        <v>16.436538461538518</v>
      </c>
      <c r="Y46" s="39">
        <f t="shared" si="4"/>
        <v>5.5555555555555358E-3</v>
      </c>
      <c r="Z46" s="44"/>
    </row>
    <row r="47" spans="2:26" x14ac:dyDescent="0.25">
      <c r="B47" s="38">
        <v>31</v>
      </c>
      <c r="C47" s="103">
        <v>0.3840277777777778</v>
      </c>
      <c r="D47" s="104">
        <v>0.3888888888888889</v>
      </c>
      <c r="E47" s="105">
        <v>0.3923611111111111</v>
      </c>
      <c r="F47" s="105">
        <v>0.39444444444444443</v>
      </c>
      <c r="G47" s="105">
        <v>0.3972222222222222</v>
      </c>
      <c r="H47" s="105">
        <v>0.40486111111111106</v>
      </c>
      <c r="I47" s="106">
        <v>0.40902777777777771</v>
      </c>
      <c r="J47" s="105">
        <v>0.41388888888888881</v>
      </c>
      <c r="K47" s="96">
        <v>0.41736111111111102</v>
      </c>
      <c r="L47" s="103">
        <v>0.41944444444444434</v>
      </c>
      <c r="M47" s="96">
        <v>0.42638888888888876</v>
      </c>
      <c r="N47" s="96">
        <v>0.42847222222222209</v>
      </c>
      <c r="O47" s="95">
        <v>0.43263888888888874</v>
      </c>
      <c r="P47" s="96">
        <v>0.43749999999999983</v>
      </c>
      <c r="Q47" s="96">
        <v>0.44305555555555537</v>
      </c>
      <c r="R47" s="96">
        <v>0.44652777777777758</v>
      </c>
      <c r="S47" s="96">
        <v>0.44861111111111091</v>
      </c>
      <c r="T47" s="96">
        <v>0.45138888888888867</v>
      </c>
      <c r="U47" s="103">
        <v>0.45624999999999977</v>
      </c>
      <c r="V47" s="20">
        <f t="shared" si="3"/>
        <v>28.689999999999998</v>
      </c>
      <c r="W47" s="21">
        <f t="shared" si="1"/>
        <v>7.2222222222221966E-2</v>
      </c>
      <c r="X47" s="22">
        <f t="shared" si="2"/>
        <v>16.436538461538518</v>
      </c>
      <c r="Y47" s="39">
        <f t="shared" si="4"/>
        <v>5.5555555555555358E-3</v>
      </c>
      <c r="Z47" s="44"/>
    </row>
    <row r="48" spans="2:26" x14ac:dyDescent="0.25">
      <c r="B48" s="38">
        <v>32</v>
      </c>
      <c r="C48" s="103">
        <v>0.38958333333333334</v>
      </c>
      <c r="D48" s="104">
        <v>0.39444444444444443</v>
      </c>
      <c r="E48" s="105">
        <v>0.39791666666666664</v>
      </c>
      <c r="F48" s="105">
        <v>0.39999999999999997</v>
      </c>
      <c r="G48" s="105">
        <v>0.40277777777777773</v>
      </c>
      <c r="H48" s="105">
        <v>0.4104166666666666</v>
      </c>
      <c r="I48" s="106">
        <v>0.41458333333333325</v>
      </c>
      <c r="J48" s="105">
        <v>0.41944444444444434</v>
      </c>
      <c r="K48" s="96">
        <v>0.42291666666666655</v>
      </c>
      <c r="L48" s="103">
        <v>0.42499999999999988</v>
      </c>
      <c r="M48" s="96">
        <v>0.4319444444444443</v>
      </c>
      <c r="N48" s="96">
        <v>0.43402777777777762</v>
      </c>
      <c r="O48" s="95">
        <v>0.43819444444444428</v>
      </c>
      <c r="P48" s="96">
        <v>0.44305555555555537</v>
      </c>
      <c r="Q48" s="96">
        <v>0.44861111111111091</v>
      </c>
      <c r="R48" s="96">
        <v>0.45208333333333311</v>
      </c>
      <c r="S48" s="96">
        <v>0.45416666666666644</v>
      </c>
      <c r="T48" s="96">
        <v>0.45694444444444421</v>
      </c>
      <c r="U48" s="103">
        <v>0.4618055555555553</v>
      </c>
      <c r="V48" s="20">
        <f t="shared" si="3"/>
        <v>28.689999999999998</v>
      </c>
      <c r="W48" s="21">
        <f t="shared" si="1"/>
        <v>7.2222222222221966E-2</v>
      </c>
      <c r="X48" s="22">
        <f t="shared" si="2"/>
        <v>16.436538461538518</v>
      </c>
      <c r="Y48" s="39">
        <f t="shared" si="4"/>
        <v>5.5555555555555358E-3</v>
      </c>
      <c r="Z48" s="44"/>
    </row>
    <row r="49" spans="2:26" x14ac:dyDescent="0.25">
      <c r="B49" s="38">
        <v>33</v>
      </c>
      <c r="C49" s="103">
        <v>0.39513888888888887</v>
      </c>
      <c r="D49" s="104">
        <v>0.39999999999999997</v>
      </c>
      <c r="E49" s="105">
        <v>0.40347222222222218</v>
      </c>
      <c r="F49" s="105">
        <v>0.4055555555555555</v>
      </c>
      <c r="G49" s="105">
        <v>0.40833333333333327</v>
      </c>
      <c r="H49" s="105">
        <v>0.41597222222222213</v>
      </c>
      <c r="I49" s="106">
        <v>0.42013888888888878</v>
      </c>
      <c r="J49" s="105">
        <v>0.42499999999999988</v>
      </c>
      <c r="K49" s="96">
        <v>0.42847222222222209</v>
      </c>
      <c r="L49" s="103">
        <v>0.43055555555555541</v>
      </c>
      <c r="M49" s="96">
        <v>0.43749999999999983</v>
      </c>
      <c r="N49" s="96">
        <v>0.43958333333333316</v>
      </c>
      <c r="O49" s="95">
        <v>0.44374999999999981</v>
      </c>
      <c r="P49" s="96">
        <v>0.44861111111111091</v>
      </c>
      <c r="Q49" s="96">
        <v>0.45416666666666644</v>
      </c>
      <c r="R49" s="96">
        <v>0.45763888888888865</v>
      </c>
      <c r="S49" s="96">
        <v>0.45972222222222198</v>
      </c>
      <c r="T49" s="96">
        <v>0.46249999999999974</v>
      </c>
      <c r="U49" s="103">
        <v>0.46736111111111084</v>
      </c>
      <c r="V49" s="20">
        <f t="shared" si="3"/>
        <v>28.689999999999998</v>
      </c>
      <c r="W49" s="21">
        <f t="shared" si="1"/>
        <v>7.2222222222221966E-2</v>
      </c>
      <c r="X49" s="22">
        <f t="shared" ref="X49:X80" si="5">60*$I$86/(W49*60*24)</f>
        <v>16.436538461538518</v>
      </c>
      <c r="Y49" s="39">
        <f t="shared" si="4"/>
        <v>5.5555555555555913E-3</v>
      </c>
      <c r="Z49" s="44"/>
    </row>
    <row r="50" spans="2:26" x14ac:dyDescent="0.25">
      <c r="B50" s="38">
        <v>34</v>
      </c>
      <c r="C50" s="103">
        <v>0.40069444444444446</v>
      </c>
      <c r="D50" s="104">
        <v>0.40555555555555556</v>
      </c>
      <c r="E50" s="105">
        <v>0.40902777777777777</v>
      </c>
      <c r="F50" s="105">
        <v>0.41111111111111109</v>
      </c>
      <c r="G50" s="105">
        <v>0.41388888888888886</v>
      </c>
      <c r="H50" s="105">
        <v>0.42152777777777772</v>
      </c>
      <c r="I50" s="106">
        <v>0.42569444444444438</v>
      </c>
      <c r="J50" s="105">
        <v>0.43055555555555547</v>
      </c>
      <c r="K50" s="96">
        <v>0.43402777777777768</v>
      </c>
      <c r="L50" s="103">
        <v>0.43611111111111101</v>
      </c>
      <c r="M50" s="96">
        <v>0.44305555555555542</v>
      </c>
      <c r="N50" s="96">
        <v>0.44513888888888875</v>
      </c>
      <c r="O50" s="95">
        <v>0.4493055555555554</v>
      </c>
      <c r="P50" s="96">
        <v>0.4541666666666665</v>
      </c>
      <c r="Q50" s="96">
        <v>0.45972222222222203</v>
      </c>
      <c r="R50" s="96">
        <v>0.46319444444444424</v>
      </c>
      <c r="S50" s="96">
        <v>0.46527777777777757</v>
      </c>
      <c r="T50" s="96">
        <v>0.46805555555555534</v>
      </c>
      <c r="U50" s="103">
        <v>0.47291666666666643</v>
      </c>
      <c r="V50" s="20">
        <f t="shared" si="3"/>
        <v>28.689999999999998</v>
      </c>
      <c r="W50" s="21">
        <f t="shared" si="1"/>
        <v>7.2222222222221966E-2</v>
      </c>
      <c r="X50" s="22">
        <f t="shared" si="5"/>
        <v>16.436538461538518</v>
      </c>
      <c r="Y50" s="39">
        <f t="shared" si="4"/>
        <v>5.5555555555555358E-3</v>
      </c>
      <c r="Z50" s="44"/>
    </row>
    <row r="51" spans="2:26" x14ac:dyDescent="0.25">
      <c r="B51" s="38">
        <v>35</v>
      </c>
      <c r="C51" s="103">
        <v>0.40625</v>
      </c>
      <c r="D51" s="104">
        <v>0.41111111111111109</v>
      </c>
      <c r="E51" s="105">
        <v>0.4145833333333333</v>
      </c>
      <c r="F51" s="105">
        <v>0.41666666666666663</v>
      </c>
      <c r="G51" s="105">
        <v>0.4194444444444444</v>
      </c>
      <c r="H51" s="105">
        <v>0.42708333333333326</v>
      </c>
      <c r="I51" s="106">
        <v>0.43124999999999991</v>
      </c>
      <c r="J51" s="105">
        <v>0.43611111111111101</v>
      </c>
      <c r="K51" s="96">
        <v>0.43958333333333321</v>
      </c>
      <c r="L51" s="103">
        <v>0.44166666666666654</v>
      </c>
      <c r="M51" s="96">
        <v>0.44861111111111096</v>
      </c>
      <c r="N51" s="96">
        <v>0.45069444444444429</v>
      </c>
      <c r="O51" s="95">
        <v>0.45486111111111094</v>
      </c>
      <c r="P51" s="96">
        <v>0.45972222222222203</v>
      </c>
      <c r="Q51" s="96">
        <v>0.46527777777777757</v>
      </c>
      <c r="R51" s="96">
        <v>0.46874999999999978</v>
      </c>
      <c r="S51" s="96">
        <v>0.4708333333333331</v>
      </c>
      <c r="T51" s="96">
        <v>0.47361111111111087</v>
      </c>
      <c r="U51" s="103">
        <v>0.47847222222222197</v>
      </c>
      <c r="V51" s="20">
        <f t="shared" si="3"/>
        <v>28.689999999999998</v>
      </c>
      <c r="W51" s="21">
        <f t="shared" si="1"/>
        <v>7.2222222222221966E-2</v>
      </c>
      <c r="X51" s="22">
        <f t="shared" si="5"/>
        <v>16.436538461538518</v>
      </c>
      <c r="Y51" s="39">
        <f t="shared" si="4"/>
        <v>5.5555555555555358E-3</v>
      </c>
      <c r="Z51" s="44"/>
    </row>
    <row r="52" spans="2:26" x14ac:dyDescent="0.25">
      <c r="B52" s="38">
        <v>36</v>
      </c>
      <c r="C52" s="103">
        <v>0.41180555555555554</v>
      </c>
      <c r="D52" s="104">
        <v>0.41666666666666663</v>
      </c>
      <c r="E52" s="105">
        <v>0.42013888888888884</v>
      </c>
      <c r="F52" s="105">
        <v>0.42222222222222217</v>
      </c>
      <c r="G52" s="105">
        <v>0.42499999999999993</v>
      </c>
      <c r="H52" s="105">
        <v>0.4326388888888888</v>
      </c>
      <c r="I52" s="106">
        <v>0.43680555555555545</v>
      </c>
      <c r="J52" s="105">
        <v>0.44166666666666654</v>
      </c>
      <c r="K52" s="96">
        <v>0.44513888888888875</v>
      </c>
      <c r="L52" s="103">
        <v>0.44722222222222208</v>
      </c>
      <c r="M52" s="96">
        <v>0.4541666666666665</v>
      </c>
      <c r="N52" s="96">
        <v>0.45624999999999982</v>
      </c>
      <c r="O52" s="95">
        <v>0.46041666666666647</v>
      </c>
      <c r="P52" s="96">
        <v>0.46527777777777757</v>
      </c>
      <c r="Q52" s="96">
        <v>0.4708333333333331</v>
      </c>
      <c r="R52" s="96">
        <v>0.47430555555555531</v>
      </c>
      <c r="S52" s="96">
        <v>0.47638888888888864</v>
      </c>
      <c r="T52" s="96">
        <v>0.47916666666666641</v>
      </c>
      <c r="U52" s="103">
        <v>0.4840277777777775</v>
      </c>
      <c r="V52" s="20">
        <f t="shared" si="3"/>
        <v>28.689999999999998</v>
      </c>
      <c r="W52" s="21">
        <f t="shared" si="1"/>
        <v>7.2222222222221966E-2</v>
      </c>
      <c r="X52" s="22">
        <f t="shared" si="5"/>
        <v>16.436538461538518</v>
      </c>
      <c r="Y52" s="39">
        <f t="shared" si="4"/>
        <v>5.5555555555555913E-3</v>
      </c>
      <c r="Z52" s="44"/>
    </row>
    <row r="53" spans="2:26" x14ac:dyDescent="0.25">
      <c r="B53" s="38">
        <v>37</v>
      </c>
      <c r="C53" s="103">
        <v>0.41736111111111113</v>
      </c>
      <c r="D53" s="104">
        <v>0.42222222222222222</v>
      </c>
      <c r="E53" s="105">
        <v>0.42569444444444443</v>
      </c>
      <c r="F53" s="105">
        <v>0.42777777777777776</v>
      </c>
      <c r="G53" s="105">
        <v>0.43055555555555552</v>
      </c>
      <c r="H53" s="105">
        <v>0.43819444444444439</v>
      </c>
      <c r="I53" s="106">
        <v>0.44236111111111104</v>
      </c>
      <c r="J53" s="105">
        <v>0.44722222222222213</v>
      </c>
      <c r="K53" s="96">
        <v>0.45069444444444434</v>
      </c>
      <c r="L53" s="103">
        <v>0.45277777777777767</v>
      </c>
      <c r="M53" s="96">
        <v>0.45972222222222209</v>
      </c>
      <c r="N53" s="96">
        <v>0.46180555555555541</v>
      </c>
      <c r="O53" s="95">
        <v>0.46597222222222207</v>
      </c>
      <c r="P53" s="96">
        <v>0.47083333333333316</v>
      </c>
      <c r="Q53" s="96">
        <v>0.4763888888888887</v>
      </c>
      <c r="R53" s="96">
        <v>0.47986111111111091</v>
      </c>
      <c r="S53" s="96">
        <v>0.48194444444444423</v>
      </c>
      <c r="T53" s="96">
        <v>0.484722222222222</v>
      </c>
      <c r="U53" s="103">
        <v>0.48958333333333309</v>
      </c>
      <c r="V53" s="20">
        <f t="shared" si="3"/>
        <v>28.689999999999998</v>
      </c>
      <c r="W53" s="21">
        <f t="shared" si="1"/>
        <v>7.2222222222221966E-2</v>
      </c>
      <c r="X53" s="22">
        <f t="shared" si="5"/>
        <v>16.436538461538518</v>
      </c>
      <c r="Y53" s="39">
        <f t="shared" si="4"/>
        <v>5.5555555555555358E-3</v>
      </c>
      <c r="Z53" s="44"/>
    </row>
    <row r="54" spans="2:26" x14ac:dyDescent="0.25">
      <c r="B54" s="38">
        <v>38</v>
      </c>
      <c r="C54" s="103">
        <v>0.42291666666666666</v>
      </c>
      <c r="D54" s="104">
        <v>0.42777777777777776</v>
      </c>
      <c r="E54" s="105">
        <v>0.43124999999999997</v>
      </c>
      <c r="F54" s="105">
        <v>0.43333333333333329</v>
      </c>
      <c r="G54" s="105">
        <v>0.43611111111111106</v>
      </c>
      <c r="H54" s="105">
        <v>0.44374999999999992</v>
      </c>
      <c r="I54" s="106">
        <v>0.44791666666666657</v>
      </c>
      <c r="J54" s="105">
        <v>0.45277777777777767</v>
      </c>
      <c r="K54" s="96">
        <v>0.45624999999999988</v>
      </c>
      <c r="L54" s="103">
        <v>0.4583333333333332</v>
      </c>
      <c r="M54" s="96">
        <v>0.46527777777777762</v>
      </c>
      <c r="N54" s="96">
        <v>0.46736111111111095</v>
      </c>
      <c r="O54" s="95">
        <v>0.4715277777777776</v>
      </c>
      <c r="P54" s="96">
        <v>0.4763888888888887</v>
      </c>
      <c r="Q54" s="96">
        <v>0.48194444444444423</v>
      </c>
      <c r="R54" s="96">
        <v>0.48541666666666644</v>
      </c>
      <c r="S54" s="96">
        <v>0.48749999999999977</v>
      </c>
      <c r="T54" s="96">
        <v>0.49027777777777753</v>
      </c>
      <c r="U54" s="103">
        <v>0.49513888888888863</v>
      </c>
      <c r="V54" s="20">
        <f t="shared" si="3"/>
        <v>28.689999999999998</v>
      </c>
      <c r="W54" s="21">
        <f t="shared" si="1"/>
        <v>7.2222222222221966E-2</v>
      </c>
      <c r="X54" s="22">
        <f t="shared" si="5"/>
        <v>16.436538461538518</v>
      </c>
      <c r="Y54" s="39">
        <f t="shared" si="4"/>
        <v>5.5555555555555358E-3</v>
      </c>
      <c r="Z54" s="44"/>
    </row>
    <row r="55" spans="2:26" x14ac:dyDescent="0.25">
      <c r="B55" s="38">
        <v>39</v>
      </c>
      <c r="C55" s="103">
        <v>0.4284722222222222</v>
      </c>
      <c r="D55" s="104">
        <v>0.43333333333333329</v>
      </c>
      <c r="E55" s="105">
        <v>0.4368055555555555</v>
      </c>
      <c r="F55" s="105">
        <v>0.43888888888888883</v>
      </c>
      <c r="G55" s="105">
        <v>0.4416666666666666</v>
      </c>
      <c r="H55" s="105">
        <v>0.44930555555555546</v>
      </c>
      <c r="I55" s="106">
        <v>0.45347222222222211</v>
      </c>
      <c r="J55" s="105">
        <v>0.4583333333333332</v>
      </c>
      <c r="K55" s="96">
        <v>0.46180555555555541</v>
      </c>
      <c r="L55" s="103">
        <v>0.46388888888888874</v>
      </c>
      <c r="M55" s="96">
        <v>0.47083333333333316</v>
      </c>
      <c r="N55" s="96">
        <v>0.47291666666666649</v>
      </c>
      <c r="O55" s="95">
        <v>0.47708333333333314</v>
      </c>
      <c r="P55" s="96">
        <v>0.48194444444444423</v>
      </c>
      <c r="Q55" s="96">
        <v>0.48749999999999977</v>
      </c>
      <c r="R55" s="96">
        <v>0.49097222222222198</v>
      </c>
      <c r="S55" s="96">
        <v>0.4930555555555553</v>
      </c>
      <c r="T55" s="96">
        <v>0.49583333333333307</v>
      </c>
      <c r="U55" s="103">
        <v>0.50069444444444422</v>
      </c>
      <c r="V55" s="20">
        <f t="shared" si="3"/>
        <v>28.689999999999998</v>
      </c>
      <c r="W55" s="21">
        <f t="shared" si="1"/>
        <v>7.2222222222222021E-2</v>
      </c>
      <c r="X55" s="22">
        <f t="shared" si="5"/>
        <v>16.436538461538504</v>
      </c>
      <c r="Y55" s="39">
        <f t="shared" si="4"/>
        <v>5.5555555555555358E-3</v>
      </c>
      <c r="Z55" s="44"/>
    </row>
    <row r="56" spans="2:26" x14ac:dyDescent="0.25">
      <c r="B56" s="38">
        <v>40</v>
      </c>
      <c r="C56" s="103">
        <v>0.43402777777777773</v>
      </c>
      <c r="D56" s="104">
        <v>0.43888888888888883</v>
      </c>
      <c r="E56" s="105">
        <v>0.44236111111111104</v>
      </c>
      <c r="F56" s="105">
        <v>0.44444444444444436</v>
      </c>
      <c r="G56" s="105">
        <v>0.44722222222222213</v>
      </c>
      <c r="H56" s="105">
        <v>0.45486111111111099</v>
      </c>
      <c r="I56" s="106">
        <v>0.45902777777777765</v>
      </c>
      <c r="J56" s="105">
        <v>0.46388888888888874</v>
      </c>
      <c r="K56" s="96">
        <v>0.46736111111111095</v>
      </c>
      <c r="L56" s="103">
        <v>0.46944444444444428</v>
      </c>
      <c r="M56" s="96">
        <v>0.4763888888888887</v>
      </c>
      <c r="N56" s="96">
        <v>0.47847222222222202</v>
      </c>
      <c r="O56" s="95">
        <v>0.48263888888888867</v>
      </c>
      <c r="P56" s="96">
        <v>0.48749999999999977</v>
      </c>
      <c r="Q56" s="96">
        <v>0.4930555555555553</v>
      </c>
      <c r="R56" s="96">
        <v>0.49652777777777751</v>
      </c>
      <c r="S56" s="96">
        <v>0.49861111111111084</v>
      </c>
      <c r="T56" s="96">
        <v>0.50138888888888866</v>
      </c>
      <c r="U56" s="103">
        <v>0.50624999999999976</v>
      </c>
      <c r="V56" s="20">
        <f t="shared" si="3"/>
        <v>28.689999999999998</v>
      </c>
      <c r="W56" s="21">
        <f t="shared" si="1"/>
        <v>7.2222222222222021E-2</v>
      </c>
      <c r="X56" s="22">
        <f t="shared" si="5"/>
        <v>16.436538461538504</v>
      </c>
      <c r="Y56" s="39">
        <f t="shared" si="4"/>
        <v>5.5555555555556468E-3</v>
      </c>
      <c r="Z56" s="44"/>
    </row>
    <row r="57" spans="2:26" x14ac:dyDescent="0.25">
      <c r="B57" s="38">
        <v>41</v>
      </c>
      <c r="C57" s="103">
        <v>0.43958333333333338</v>
      </c>
      <c r="D57" s="104">
        <v>0.44444444444444448</v>
      </c>
      <c r="E57" s="105">
        <v>0.44791666666666669</v>
      </c>
      <c r="F57" s="105">
        <v>0.45</v>
      </c>
      <c r="G57" s="105">
        <v>0.45277777777777778</v>
      </c>
      <c r="H57" s="105">
        <v>0.46041666666666664</v>
      </c>
      <c r="I57" s="106">
        <v>0.46458333333333329</v>
      </c>
      <c r="J57" s="105">
        <v>0.46944444444444439</v>
      </c>
      <c r="K57" s="96">
        <v>0.4729166666666666</v>
      </c>
      <c r="L57" s="103">
        <v>0.47499999999999992</v>
      </c>
      <c r="M57" s="96">
        <v>0.48194444444444434</v>
      </c>
      <c r="N57" s="96">
        <v>0.48402777777777767</v>
      </c>
      <c r="O57" s="95">
        <v>0.48819444444444432</v>
      </c>
      <c r="P57" s="96">
        <v>0.49305555555555541</v>
      </c>
      <c r="Q57" s="96">
        <v>0.49861111111111095</v>
      </c>
      <c r="R57" s="96">
        <v>0.50208333333333321</v>
      </c>
      <c r="S57" s="96">
        <v>0.50416666666666654</v>
      </c>
      <c r="T57" s="96">
        <v>0.50694444444444431</v>
      </c>
      <c r="U57" s="103">
        <v>0.5118055555555554</v>
      </c>
      <c r="V57" s="20">
        <f t="shared" si="3"/>
        <v>28.689999999999998</v>
      </c>
      <c r="W57" s="21">
        <f t="shared" si="1"/>
        <v>7.2222222222222021E-2</v>
      </c>
      <c r="X57" s="22">
        <f t="shared" si="5"/>
        <v>16.436538461538504</v>
      </c>
      <c r="Y57" s="39">
        <f t="shared" si="4"/>
        <v>5.5555555555555358E-3</v>
      </c>
      <c r="Z57" s="44"/>
    </row>
    <row r="58" spans="2:26" x14ac:dyDescent="0.25">
      <c r="B58" s="38">
        <v>42</v>
      </c>
      <c r="C58" s="103">
        <v>0.44513888888888892</v>
      </c>
      <c r="D58" s="104">
        <v>0.45</v>
      </c>
      <c r="E58" s="105">
        <v>0.45347222222222222</v>
      </c>
      <c r="F58" s="105">
        <v>0.45555555555555555</v>
      </c>
      <c r="G58" s="105">
        <v>0.45833333333333331</v>
      </c>
      <c r="H58" s="105">
        <v>0.46597222222222218</v>
      </c>
      <c r="I58" s="106">
        <v>0.47013888888888883</v>
      </c>
      <c r="J58" s="105">
        <v>0.47499999999999992</v>
      </c>
      <c r="K58" s="96">
        <v>0.47847222222222213</v>
      </c>
      <c r="L58" s="103">
        <v>0.48055555555555546</v>
      </c>
      <c r="M58" s="96">
        <v>0.48749999999999988</v>
      </c>
      <c r="N58" s="96">
        <v>0.4895833333333332</v>
      </c>
      <c r="O58" s="95">
        <v>0.49374999999999986</v>
      </c>
      <c r="P58" s="96">
        <v>0.49861111111111095</v>
      </c>
      <c r="Q58" s="96">
        <v>0.50416666666666654</v>
      </c>
      <c r="R58" s="96">
        <v>0.50763888888888875</v>
      </c>
      <c r="S58" s="96">
        <v>0.50972222222222208</v>
      </c>
      <c r="T58" s="96">
        <v>0.51249999999999984</v>
      </c>
      <c r="U58" s="103">
        <v>0.51736111111111094</v>
      </c>
      <c r="V58" s="20">
        <f t="shared" si="3"/>
        <v>28.689999999999998</v>
      </c>
      <c r="W58" s="21">
        <f t="shared" si="1"/>
        <v>7.2222222222222021E-2</v>
      </c>
      <c r="X58" s="22">
        <f t="shared" si="5"/>
        <v>16.436538461538504</v>
      </c>
      <c r="Y58" s="39">
        <f t="shared" si="4"/>
        <v>5.5555555555555358E-3</v>
      </c>
      <c r="Z58" s="44"/>
    </row>
    <row r="59" spans="2:26" x14ac:dyDescent="0.25">
      <c r="B59" s="38">
        <v>43</v>
      </c>
      <c r="C59" s="103">
        <v>0.45069444444444445</v>
      </c>
      <c r="D59" s="104">
        <v>0.45555555555555555</v>
      </c>
      <c r="E59" s="105">
        <v>0.45902777777777776</v>
      </c>
      <c r="F59" s="105">
        <v>0.46111111111111108</v>
      </c>
      <c r="G59" s="105">
        <v>0.46388888888888885</v>
      </c>
      <c r="H59" s="105">
        <v>0.47152777777777771</v>
      </c>
      <c r="I59" s="106">
        <v>0.47569444444444436</v>
      </c>
      <c r="J59" s="105">
        <v>0.48055555555555546</v>
      </c>
      <c r="K59" s="96">
        <v>0.48402777777777767</v>
      </c>
      <c r="L59" s="103">
        <v>0.48611111111111099</v>
      </c>
      <c r="M59" s="96">
        <v>0.49305555555555541</v>
      </c>
      <c r="N59" s="96">
        <v>0.49513888888888874</v>
      </c>
      <c r="O59" s="95">
        <v>0.49930555555555539</v>
      </c>
      <c r="P59" s="96">
        <v>0.50416666666666643</v>
      </c>
      <c r="Q59" s="96">
        <v>0.50972222222222197</v>
      </c>
      <c r="R59" s="96">
        <v>0.51319444444444418</v>
      </c>
      <c r="S59" s="96">
        <v>0.5152777777777775</v>
      </c>
      <c r="T59" s="96">
        <v>0.51805555555555527</v>
      </c>
      <c r="U59" s="103">
        <v>0.52291666666666636</v>
      </c>
      <c r="V59" s="20">
        <f t="shared" si="3"/>
        <v>28.689999999999998</v>
      </c>
      <c r="W59" s="21">
        <f t="shared" si="1"/>
        <v>7.222222222222191E-2</v>
      </c>
      <c r="X59" s="22">
        <f t="shared" si="5"/>
        <v>16.436538461538532</v>
      </c>
      <c r="Y59" s="39">
        <f t="shared" si="4"/>
        <v>5.5555555555555358E-3</v>
      </c>
      <c r="Z59" s="44"/>
    </row>
    <row r="60" spans="2:26" x14ac:dyDescent="0.25">
      <c r="B60" s="38">
        <v>44</v>
      </c>
      <c r="C60" s="103">
        <v>0.45624999999999999</v>
      </c>
      <c r="D60" s="104">
        <v>0.46111111111111108</v>
      </c>
      <c r="E60" s="105">
        <v>0.46458333333333329</v>
      </c>
      <c r="F60" s="105">
        <v>0.46666666666666662</v>
      </c>
      <c r="G60" s="105">
        <v>0.46944444444444439</v>
      </c>
      <c r="H60" s="105">
        <v>0.47708333333333325</v>
      </c>
      <c r="I60" s="106">
        <v>0.4812499999999999</v>
      </c>
      <c r="J60" s="105">
        <v>0.48611111111111099</v>
      </c>
      <c r="K60" s="96">
        <v>0.4895833333333332</v>
      </c>
      <c r="L60" s="103">
        <v>0.49166666666666653</v>
      </c>
      <c r="M60" s="96">
        <v>0.49861111111111095</v>
      </c>
      <c r="N60" s="96">
        <v>0.50069444444444433</v>
      </c>
      <c r="O60" s="95">
        <v>0.50486111111111098</v>
      </c>
      <c r="P60" s="96">
        <v>0.50972222222222208</v>
      </c>
      <c r="Q60" s="96">
        <v>0.51527777777777761</v>
      </c>
      <c r="R60" s="96">
        <v>0.51874999999999982</v>
      </c>
      <c r="S60" s="96">
        <v>0.52083333333333315</v>
      </c>
      <c r="T60" s="96">
        <v>0.52361111111111092</v>
      </c>
      <c r="U60" s="103">
        <v>0.52847222222222201</v>
      </c>
      <c r="V60" s="20">
        <f t="shared" si="3"/>
        <v>28.689999999999998</v>
      </c>
      <c r="W60" s="21">
        <f t="shared" si="1"/>
        <v>7.2222222222222021E-2</v>
      </c>
      <c r="X60" s="22">
        <f t="shared" si="5"/>
        <v>16.436538461538504</v>
      </c>
      <c r="Y60" s="39">
        <f t="shared" si="4"/>
        <v>5.5555555555555913E-3</v>
      </c>
      <c r="Z60" s="44"/>
    </row>
    <row r="61" spans="2:26" x14ac:dyDescent="0.25">
      <c r="B61" s="38">
        <v>45</v>
      </c>
      <c r="C61" s="103">
        <v>0.46180555555555558</v>
      </c>
      <c r="D61" s="104">
        <v>0.46666666666666667</v>
      </c>
      <c r="E61" s="105">
        <v>0.47013888888888888</v>
      </c>
      <c r="F61" s="105">
        <v>0.47222222222222221</v>
      </c>
      <c r="G61" s="105">
        <v>0.47499999999999998</v>
      </c>
      <c r="H61" s="105">
        <v>0.48263888888888884</v>
      </c>
      <c r="I61" s="106">
        <v>0.48680555555555549</v>
      </c>
      <c r="J61" s="105">
        <v>0.49166666666666659</v>
      </c>
      <c r="K61" s="96">
        <v>0.4951388888888888</v>
      </c>
      <c r="L61" s="103">
        <v>0.49722222222222212</v>
      </c>
      <c r="M61" s="96">
        <v>0.50416666666666654</v>
      </c>
      <c r="N61" s="96">
        <v>0.50624999999999987</v>
      </c>
      <c r="O61" s="95">
        <v>0.51041666666666652</v>
      </c>
      <c r="P61" s="96">
        <v>0.51527777777777761</v>
      </c>
      <c r="Q61" s="96">
        <v>0.52083333333333315</v>
      </c>
      <c r="R61" s="96">
        <v>0.52430555555555536</v>
      </c>
      <c r="S61" s="96">
        <v>0.52638888888888868</v>
      </c>
      <c r="T61" s="96">
        <v>0.52916666666666645</v>
      </c>
      <c r="U61" s="103">
        <v>0.53402777777777755</v>
      </c>
      <c r="V61" s="20">
        <f t="shared" si="3"/>
        <v>28.689999999999998</v>
      </c>
      <c r="W61" s="21">
        <f t="shared" si="1"/>
        <v>7.2222222222221966E-2</v>
      </c>
      <c r="X61" s="22">
        <f t="shared" si="5"/>
        <v>16.436538461538518</v>
      </c>
      <c r="Y61" s="39">
        <f t="shared" si="4"/>
        <v>5.5555555555555358E-3</v>
      </c>
      <c r="Z61" s="44"/>
    </row>
    <row r="62" spans="2:26" x14ac:dyDescent="0.25">
      <c r="B62" s="38">
        <v>46</v>
      </c>
      <c r="C62" s="103">
        <v>0.46736111111111112</v>
      </c>
      <c r="D62" s="104">
        <v>0.47222222222222221</v>
      </c>
      <c r="E62" s="105">
        <v>0.47569444444444442</v>
      </c>
      <c r="F62" s="105">
        <v>0.47777777777777775</v>
      </c>
      <c r="G62" s="105">
        <v>0.48055555555555551</v>
      </c>
      <c r="H62" s="105">
        <v>0.48819444444444438</v>
      </c>
      <c r="I62" s="106">
        <v>0.49236111111111103</v>
      </c>
      <c r="J62" s="105">
        <v>0.49722222222222212</v>
      </c>
      <c r="K62" s="96">
        <v>0.50069444444444433</v>
      </c>
      <c r="L62" s="103">
        <v>0.50277777777777766</v>
      </c>
      <c r="M62" s="96">
        <v>0.50972222222222208</v>
      </c>
      <c r="N62" s="96">
        <v>0.5118055555555554</v>
      </c>
      <c r="O62" s="95">
        <v>0.51597222222222205</v>
      </c>
      <c r="P62" s="96">
        <v>0.52083333333333315</v>
      </c>
      <c r="Q62" s="96">
        <v>0.52638888888888868</v>
      </c>
      <c r="R62" s="96">
        <v>0.52986111111111089</v>
      </c>
      <c r="S62" s="96">
        <v>0.53194444444444422</v>
      </c>
      <c r="T62" s="96">
        <v>0.53472222222222199</v>
      </c>
      <c r="U62" s="103">
        <v>0.53958333333333308</v>
      </c>
      <c r="V62" s="20">
        <f t="shared" si="3"/>
        <v>28.689999999999998</v>
      </c>
      <c r="W62" s="21">
        <f t="shared" si="1"/>
        <v>7.2222222222221966E-2</v>
      </c>
      <c r="X62" s="22">
        <f t="shared" si="5"/>
        <v>16.436538461538518</v>
      </c>
      <c r="Y62" s="39">
        <f t="shared" si="4"/>
        <v>5.5555555555555358E-3</v>
      </c>
      <c r="Z62" s="44"/>
    </row>
    <row r="63" spans="2:26" x14ac:dyDescent="0.25">
      <c r="B63" s="38">
        <v>47</v>
      </c>
      <c r="C63" s="103">
        <v>0.47291666666666665</v>
      </c>
      <c r="D63" s="104">
        <v>0.47777777777777775</v>
      </c>
      <c r="E63" s="105">
        <v>0.48124999999999996</v>
      </c>
      <c r="F63" s="105">
        <v>0.48333333333333328</v>
      </c>
      <c r="G63" s="105">
        <v>0.48611111111111105</v>
      </c>
      <c r="H63" s="105">
        <v>0.49374999999999991</v>
      </c>
      <c r="I63" s="106">
        <v>0.49791666666666656</v>
      </c>
      <c r="J63" s="105">
        <v>0.50277777777777766</v>
      </c>
      <c r="K63" s="96">
        <v>0.50624999999999987</v>
      </c>
      <c r="L63" s="103">
        <v>0.50833333333333319</v>
      </c>
      <c r="M63" s="96">
        <v>0.51527777777777761</v>
      </c>
      <c r="N63" s="96">
        <v>0.51736111111111094</v>
      </c>
      <c r="O63" s="95">
        <v>0.52152777777777759</v>
      </c>
      <c r="P63" s="96">
        <v>0.52638888888888868</v>
      </c>
      <c r="Q63" s="96">
        <v>0.53194444444444422</v>
      </c>
      <c r="R63" s="96">
        <v>0.53541666666666643</v>
      </c>
      <c r="S63" s="96">
        <v>0.53749999999999976</v>
      </c>
      <c r="T63" s="96">
        <v>0.54027777777777752</v>
      </c>
      <c r="U63" s="103">
        <v>0.54513888888888862</v>
      </c>
      <c r="V63" s="20">
        <f t="shared" si="3"/>
        <v>28.689999999999998</v>
      </c>
      <c r="W63" s="21">
        <f t="shared" si="1"/>
        <v>7.2222222222221966E-2</v>
      </c>
      <c r="X63" s="22">
        <f t="shared" si="5"/>
        <v>16.436538461538518</v>
      </c>
      <c r="Y63" s="39">
        <f t="shared" si="4"/>
        <v>5.5555555555555358E-3</v>
      </c>
      <c r="Z63" s="44"/>
    </row>
    <row r="64" spans="2:26" x14ac:dyDescent="0.25">
      <c r="B64" s="38">
        <v>48</v>
      </c>
      <c r="C64" s="103">
        <v>0.47847222222222219</v>
      </c>
      <c r="D64" s="104">
        <v>0.48333333333333328</v>
      </c>
      <c r="E64" s="105">
        <v>0.48680555555555549</v>
      </c>
      <c r="F64" s="105">
        <v>0.48888888888888882</v>
      </c>
      <c r="G64" s="105">
        <v>0.49166666666666659</v>
      </c>
      <c r="H64" s="105">
        <v>0.49930555555555545</v>
      </c>
      <c r="I64" s="106">
        <v>0.5034722222222221</v>
      </c>
      <c r="J64" s="105">
        <v>0.50833333333333319</v>
      </c>
      <c r="K64" s="96">
        <v>0.5118055555555554</v>
      </c>
      <c r="L64" s="103">
        <v>0.51388888888888873</v>
      </c>
      <c r="M64" s="96">
        <v>0.52083333333333315</v>
      </c>
      <c r="N64" s="96">
        <v>0.52291666666666647</v>
      </c>
      <c r="O64" s="95">
        <v>0.52708333333333313</v>
      </c>
      <c r="P64" s="96">
        <v>0.53194444444444422</v>
      </c>
      <c r="Q64" s="96">
        <v>0.53749999999999976</v>
      </c>
      <c r="R64" s="96">
        <v>0.54097222222222197</v>
      </c>
      <c r="S64" s="96">
        <v>0.54305555555555529</v>
      </c>
      <c r="T64" s="96">
        <v>0.54583333333333306</v>
      </c>
      <c r="U64" s="103">
        <v>0.55069444444444415</v>
      </c>
      <c r="V64" s="20">
        <f t="shared" si="3"/>
        <v>28.689999999999998</v>
      </c>
      <c r="W64" s="21">
        <f t="shared" si="1"/>
        <v>7.2222222222221966E-2</v>
      </c>
      <c r="X64" s="22">
        <f t="shared" si="5"/>
        <v>16.436538461538518</v>
      </c>
      <c r="Y64" s="39">
        <f t="shared" si="4"/>
        <v>5.5555555555555913E-3</v>
      </c>
      <c r="Z64" s="44"/>
    </row>
    <row r="65" spans="2:26" x14ac:dyDescent="0.25">
      <c r="B65" s="38">
        <v>49</v>
      </c>
      <c r="C65" s="103">
        <v>0.48402777777777778</v>
      </c>
      <c r="D65" s="104">
        <v>0.48888888888888887</v>
      </c>
      <c r="E65" s="105">
        <v>0.49236111111111108</v>
      </c>
      <c r="F65" s="105">
        <v>0.49444444444444441</v>
      </c>
      <c r="G65" s="105">
        <v>0.49722222222222218</v>
      </c>
      <c r="H65" s="105">
        <v>0.50486111111111109</v>
      </c>
      <c r="I65" s="106">
        <v>0.50902777777777775</v>
      </c>
      <c r="J65" s="105">
        <v>0.51388888888888884</v>
      </c>
      <c r="K65" s="96">
        <v>0.51736111111111105</v>
      </c>
      <c r="L65" s="103">
        <v>0.51944444444444438</v>
      </c>
      <c r="M65" s="96">
        <v>0.5263888888888888</v>
      </c>
      <c r="N65" s="96">
        <v>0.52847222222222212</v>
      </c>
      <c r="O65" s="95">
        <v>0.53263888888888877</v>
      </c>
      <c r="P65" s="96">
        <v>0.53749999999999987</v>
      </c>
      <c r="Q65" s="96">
        <v>0.5430555555555554</v>
      </c>
      <c r="R65" s="96">
        <v>0.54652777777777761</v>
      </c>
      <c r="S65" s="96">
        <v>0.54861111111111094</v>
      </c>
      <c r="T65" s="96">
        <v>0.55138888888888871</v>
      </c>
      <c r="U65" s="103">
        <v>0.5562499999999998</v>
      </c>
      <c r="V65" s="20">
        <f t="shared" si="3"/>
        <v>28.689999999999998</v>
      </c>
      <c r="W65" s="21">
        <f t="shared" si="1"/>
        <v>7.2222222222222021E-2</v>
      </c>
      <c r="X65" s="22">
        <f t="shared" si="5"/>
        <v>16.436538461538504</v>
      </c>
      <c r="Y65" s="39">
        <f t="shared" si="4"/>
        <v>5.5555555555555358E-3</v>
      </c>
      <c r="Z65" s="44"/>
    </row>
    <row r="66" spans="2:26" x14ac:dyDescent="0.25">
      <c r="B66" s="38">
        <v>50</v>
      </c>
      <c r="C66" s="103">
        <v>0.48958333333333331</v>
      </c>
      <c r="D66" s="104">
        <v>0.49444444444444441</v>
      </c>
      <c r="E66" s="105">
        <v>0.49791666666666662</v>
      </c>
      <c r="F66" s="105">
        <v>0.49999999999999994</v>
      </c>
      <c r="G66" s="105">
        <v>0.50277777777777777</v>
      </c>
      <c r="H66" s="105">
        <v>0.51041666666666663</v>
      </c>
      <c r="I66" s="106">
        <v>0.51458333333333328</v>
      </c>
      <c r="J66" s="105">
        <v>0.51944444444444438</v>
      </c>
      <c r="K66" s="96">
        <v>0.52291666666666659</v>
      </c>
      <c r="L66" s="103">
        <v>0.52499999999999991</v>
      </c>
      <c r="M66" s="96">
        <v>0.53194444444444433</v>
      </c>
      <c r="N66" s="96">
        <v>0.53402777777777766</v>
      </c>
      <c r="O66" s="95">
        <v>0.53819444444444431</v>
      </c>
      <c r="P66" s="96">
        <v>0.5430555555555554</v>
      </c>
      <c r="Q66" s="96">
        <v>0.54861111111111094</v>
      </c>
      <c r="R66" s="96">
        <v>0.55208333333333315</v>
      </c>
      <c r="S66" s="96">
        <v>0.55416666666666647</v>
      </c>
      <c r="T66" s="96">
        <v>0.55694444444444424</v>
      </c>
      <c r="U66" s="103">
        <v>0.56180555555555534</v>
      </c>
      <c r="V66" s="20">
        <f t="shared" si="3"/>
        <v>28.689999999999998</v>
      </c>
      <c r="W66" s="21">
        <f t="shared" si="1"/>
        <v>7.2222222222222021E-2</v>
      </c>
      <c r="X66" s="22">
        <f t="shared" si="5"/>
        <v>16.436538461538504</v>
      </c>
      <c r="Y66" s="39">
        <f t="shared" si="4"/>
        <v>5.5555555555555358E-3</v>
      </c>
      <c r="Z66" s="44"/>
    </row>
    <row r="67" spans="2:26" x14ac:dyDescent="0.25">
      <c r="B67" s="38">
        <v>51</v>
      </c>
      <c r="C67" s="103">
        <v>0.49513888888888885</v>
      </c>
      <c r="D67" s="104">
        <v>0.49999999999999994</v>
      </c>
      <c r="E67" s="105">
        <v>0.5034722222222221</v>
      </c>
      <c r="F67" s="105">
        <v>0.50555555555555542</v>
      </c>
      <c r="G67" s="105">
        <v>0.50833333333333319</v>
      </c>
      <c r="H67" s="105">
        <v>0.51597222222222205</v>
      </c>
      <c r="I67" s="106">
        <v>0.52013888888888871</v>
      </c>
      <c r="J67" s="105">
        <v>0.5249999999999998</v>
      </c>
      <c r="K67" s="96">
        <v>0.52847222222222201</v>
      </c>
      <c r="L67" s="103">
        <v>0.53055555555555534</v>
      </c>
      <c r="M67" s="96">
        <v>0.53749999999999976</v>
      </c>
      <c r="N67" s="96">
        <v>0.53958333333333308</v>
      </c>
      <c r="O67" s="95">
        <v>0.54374999999999973</v>
      </c>
      <c r="P67" s="96">
        <v>0.54861111111111083</v>
      </c>
      <c r="Q67" s="96">
        <v>0.55416666666666636</v>
      </c>
      <c r="R67" s="96">
        <v>0.55763888888888857</v>
      </c>
      <c r="S67" s="96">
        <v>0.5597222222222219</v>
      </c>
      <c r="T67" s="96">
        <v>0.56249999999999967</v>
      </c>
      <c r="U67" s="103">
        <v>0.56736111111111076</v>
      </c>
      <c r="V67" s="20">
        <f t="shared" si="3"/>
        <v>28.689999999999998</v>
      </c>
      <c r="W67" s="21">
        <f t="shared" si="1"/>
        <v>7.222222222222191E-2</v>
      </c>
      <c r="X67" s="22">
        <f t="shared" si="5"/>
        <v>16.436538461538532</v>
      </c>
      <c r="Y67" s="39">
        <f t="shared" si="4"/>
        <v>5.5555555555555913E-3</v>
      </c>
      <c r="Z67" s="44"/>
    </row>
    <row r="68" spans="2:26" x14ac:dyDescent="0.25">
      <c r="B68" s="38">
        <v>52</v>
      </c>
      <c r="C68" s="103">
        <v>0.50069444444444444</v>
      </c>
      <c r="D68" s="104">
        <v>0.50555555555555554</v>
      </c>
      <c r="E68" s="105">
        <v>0.50902777777777775</v>
      </c>
      <c r="F68" s="105">
        <v>0.51111111111111107</v>
      </c>
      <c r="G68" s="105">
        <v>0.51388888888888884</v>
      </c>
      <c r="H68" s="105">
        <v>0.5215277777777777</v>
      </c>
      <c r="I68" s="106">
        <v>0.52569444444444435</v>
      </c>
      <c r="J68" s="105">
        <v>0.53055555555555545</v>
      </c>
      <c r="K68" s="96">
        <v>0.53402777777777766</v>
      </c>
      <c r="L68" s="103">
        <v>0.53611111111111098</v>
      </c>
      <c r="M68" s="96">
        <v>0.5430555555555554</v>
      </c>
      <c r="N68" s="96">
        <v>0.54513888888888873</v>
      </c>
      <c r="O68" s="95">
        <v>0.54930555555555538</v>
      </c>
      <c r="P68" s="96">
        <v>0.55416666666666647</v>
      </c>
      <c r="Q68" s="96">
        <v>0.55972222222222201</v>
      </c>
      <c r="R68" s="96">
        <v>0.56319444444444422</v>
      </c>
      <c r="S68" s="96">
        <v>0.56527777777777755</v>
      </c>
      <c r="T68" s="96">
        <v>0.56805555555555531</v>
      </c>
      <c r="U68" s="103">
        <v>0.57291666666666641</v>
      </c>
      <c r="V68" s="20">
        <f t="shared" si="3"/>
        <v>28.689999999999998</v>
      </c>
      <c r="W68" s="21">
        <f t="shared" si="1"/>
        <v>7.2222222222221966E-2</v>
      </c>
      <c r="X68" s="22">
        <f t="shared" si="5"/>
        <v>16.436538461538518</v>
      </c>
      <c r="Y68" s="39">
        <f t="shared" si="4"/>
        <v>5.5555555555555358E-3</v>
      </c>
      <c r="Z68" s="44"/>
    </row>
    <row r="69" spans="2:26" x14ac:dyDescent="0.25">
      <c r="B69" s="38">
        <v>53</v>
      </c>
      <c r="C69" s="103">
        <v>0.50624999999999998</v>
      </c>
      <c r="D69" s="104">
        <v>0.51111111111111107</v>
      </c>
      <c r="E69" s="105">
        <v>0.51458333333333328</v>
      </c>
      <c r="F69" s="105">
        <v>0.51666666666666661</v>
      </c>
      <c r="G69" s="105">
        <v>0.51944444444444438</v>
      </c>
      <c r="H69" s="105">
        <v>0.52708333333333324</v>
      </c>
      <c r="I69" s="106">
        <v>0.53124999999999989</v>
      </c>
      <c r="J69" s="105">
        <v>0.53611111111111098</v>
      </c>
      <c r="K69" s="96">
        <v>0.53958333333333319</v>
      </c>
      <c r="L69" s="103">
        <v>0.54166666666666652</v>
      </c>
      <c r="M69" s="96">
        <v>0.54861111111111094</v>
      </c>
      <c r="N69" s="96">
        <v>0.55069444444444426</v>
      </c>
      <c r="O69" s="95">
        <v>0.55486111111111092</v>
      </c>
      <c r="P69" s="96">
        <v>0.55972222222222201</v>
      </c>
      <c r="Q69" s="96">
        <v>0.56527777777777755</v>
      </c>
      <c r="R69" s="96">
        <v>0.56874999999999976</v>
      </c>
      <c r="S69" s="96">
        <v>0.57083333333333308</v>
      </c>
      <c r="T69" s="96">
        <v>0.57361111111111085</v>
      </c>
      <c r="U69" s="103">
        <v>0.57847222222222194</v>
      </c>
      <c r="V69" s="20">
        <f t="shared" si="3"/>
        <v>28.689999999999998</v>
      </c>
      <c r="W69" s="21">
        <f t="shared" si="1"/>
        <v>7.2222222222221966E-2</v>
      </c>
      <c r="X69" s="22">
        <f t="shared" si="5"/>
        <v>16.436538461538518</v>
      </c>
      <c r="Y69" s="39">
        <f t="shared" si="4"/>
        <v>5.5555555555555358E-3</v>
      </c>
      <c r="Z69" s="44"/>
    </row>
    <row r="70" spans="2:26" x14ac:dyDescent="0.25">
      <c r="B70" s="38">
        <v>54</v>
      </c>
      <c r="C70" s="103">
        <v>0.51180555555555551</v>
      </c>
      <c r="D70" s="104">
        <v>0.51666666666666661</v>
      </c>
      <c r="E70" s="105">
        <v>0.52013888888888882</v>
      </c>
      <c r="F70" s="105">
        <v>0.52222222222222214</v>
      </c>
      <c r="G70" s="105">
        <v>0.52499999999999991</v>
      </c>
      <c r="H70" s="105">
        <v>0.53263888888888877</v>
      </c>
      <c r="I70" s="106">
        <v>0.53680555555555542</v>
      </c>
      <c r="J70" s="105">
        <v>0.54166666666666652</v>
      </c>
      <c r="K70" s="96">
        <v>0.54513888888888873</v>
      </c>
      <c r="L70" s="103">
        <v>0.54722222222222205</v>
      </c>
      <c r="M70" s="96">
        <v>0.55416666666666647</v>
      </c>
      <c r="N70" s="96">
        <v>0.5562499999999998</v>
      </c>
      <c r="O70" s="95">
        <v>0.56041666666666645</v>
      </c>
      <c r="P70" s="96">
        <v>0.56527777777777755</v>
      </c>
      <c r="Q70" s="96">
        <v>0.57083333333333308</v>
      </c>
      <c r="R70" s="96">
        <v>0.57430555555555529</v>
      </c>
      <c r="S70" s="96">
        <v>0.57638888888888862</v>
      </c>
      <c r="T70" s="96">
        <v>0.57916666666666639</v>
      </c>
      <c r="U70" s="103">
        <v>0.58402777777777748</v>
      </c>
      <c r="V70" s="20">
        <f t="shared" si="3"/>
        <v>28.689999999999998</v>
      </c>
      <c r="W70" s="21">
        <f t="shared" ref="W70:W81" si="6">U70-C70</f>
        <v>7.2222222222221966E-2</v>
      </c>
      <c r="X70" s="22">
        <f t="shared" si="5"/>
        <v>16.436538461538518</v>
      </c>
      <c r="Y70" s="39">
        <f t="shared" ref="Y70:Y80" si="7">C71-C70</f>
        <v>5.5555555555555358E-3</v>
      </c>
      <c r="Z70" s="44"/>
    </row>
    <row r="71" spans="2:26" x14ac:dyDescent="0.25">
      <c r="B71" s="38">
        <v>55</v>
      </c>
      <c r="C71" s="103">
        <v>0.51736111111111105</v>
      </c>
      <c r="D71" s="104">
        <v>0.52222222222222214</v>
      </c>
      <c r="E71" s="105">
        <v>0.52569444444444435</v>
      </c>
      <c r="F71" s="105">
        <v>0.52777777777777768</v>
      </c>
      <c r="G71" s="105">
        <v>0.53055555555555545</v>
      </c>
      <c r="H71" s="105">
        <v>0.53819444444444431</v>
      </c>
      <c r="I71" s="106">
        <v>0.54236111111111096</v>
      </c>
      <c r="J71" s="105">
        <v>0.54722222222222205</v>
      </c>
      <c r="K71" s="96">
        <v>0.55069444444444426</v>
      </c>
      <c r="L71" s="103">
        <v>0.55277777777777759</v>
      </c>
      <c r="M71" s="96">
        <v>0.55972222222222201</v>
      </c>
      <c r="N71" s="96">
        <v>0.56180555555555534</v>
      </c>
      <c r="O71" s="95">
        <v>0.56597222222222199</v>
      </c>
      <c r="P71" s="96">
        <v>0.57083333333333308</v>
      </c>
      <c r="Q71" s="96">
        <v>0.57638888888888862</v>
      </c>
      <c r="R71" s="96">
        <v>0.57986111111111083</v>
      </c>
      <c r="S71" s="96">
        <v>0.58194444444444415</v>
      </c>
      <c r="T71" s="96">
        <v>0.58472222222222192</v>
      </c>
      <c r="U71" s="103">
        <v>0.58958333333333302</v>
      </c>
      <c r="V71" s="20">
        <f t="shared" si="3"/>
        <v>28.689999999999998</v>
      </c>
      <c r="W71" s="21">
        <f t="shared" si="6"/>
        <v>7.2222222222221966E-2</v>
      </c>
      <c r="X71" s="22">
        <f t="shared" si="5"/>
        <v>16.436538461538518</v>
      </c>
      <c r="Y71" s="39">
        <f t="shared" si="7"/>
        <v>5.5555555555556468E-3</v>
      </c>
      <c r="Z71" s="44"/>
    </row>
    <row r="72" spans="2:26" x14ac:dyDescent="0.25">
      <c r="B72" s="38">
        <v>56</v>
      </c>
      <c r="C72" s="103">
        <v>0.5229166666666667</v>
      </c>
      <c r="D72" s="104">
        <v>0.52777777777777779</v>
      </c>
      <c r="E72" s="105">
        <v>0.53125</v>
      </c>
      <c r="F72" s="105">
        <v>0.53333333333333333</v>
      </c>
      <c r="G72" s="105">
        <v>0.53611111111111109</v>
      </c>
      <c r="H72" s="105">
        <v>0.54374999999999996</v>
      </c>
      <c r="I72" s="106">
        <v>0.54791666666666661</v>
      </c>
      <c r="J72" s="105">
        <v>0.5527777777777777</v>
      </c>
      <c r="K72" s="96">
        <v>0.55624999999999991</v>
      </c>
      <c r="L72" s="103">
        <v>0.55833333333333324</v>
      </c>
      <c r="M72" s="96">
        <v>0.56527777777777766</v>
      </c>
      <c r="N72" s="96">
        <v>0.56736111111111098</v>
      </c>
      <c r="O72" s="95">
        <v>0.57152777777777763</v>
      </c>
      <c r="P72" s="96">
        <v>0.57638888888888873</v>
      </c>
      <c r="Q72" s="96">
        <v>0.58194444444444426</v>
      </c>
      <c r="R72" s="96">
        <v>0.58541666666666647</v>
      </c>
      <c r="S72" s="96">
        <v>0.5874999999999998</v>
      </c>
      <c r="T72" s="96">
        <v>0.59027777777777757</v>
      </c>
      <c r="U72" s="103">
        <v>0.59513888888888866</v>
      </c>
      <c r="V72" s="20">
        <f t="shared" si="3"/>
        <v>28.689999999999998</v>
      </c>
      <c r="W72" s="21">
        <f t="shared" si="6"/>
        <v>7.2222222222221966E-2</v>
      </c>
      <c r="X72" s="22">
        <f t="shared" si="5"/>
        <v>16.436538461538518</v>
      </c>
      <c r="Y72" s="39">
        <f t="shared" si="7"/>
        <v>5.5555555555555358E-3</v>
      </c>
      <c r="Z72" s="44"/>
    </row>
    <row r="73" spans="2:26" x14ac:dyDescent="0.25">
      <c r="B73" s="38">
        <v>57</v>
      </c>
      <c r="C73" s="103">
        <v>0.52847222222222223</v>
      </c>
      <c r="D73" s="104">
        <v>0.53333333333333333</v>
      </c>
      <c r="E73" s="105">
        <v>0.53680555555555554</v>
      </c>
      <c r="F73" s="105">
        <v>0.53888888888888886</v>
      </c>
      <c r="G73" s="105">
        <v>0.54166666666666663</v>
      </c>
      <c r="H73" s="105">
        <v>0.54930555555555549</v>
      </c>
      <c r="I73" s="106">
        <v>0.55347222222222214</v>
      </c>
      <c r="J73" s="105">
        <v>0.55833333333333324</v>
      </c>
      <c r="K73" s="96">
        <v>0.56180555555555545</v>
      </c>
      <c r="L73" s="103">
        <v>0.56388888888888877</v>
      </c>
      <c r="M73" s="96">
        <v>0.57083333333333319</v>
      </c>
      <c r="N73" s="96">
        <v>0.57291666666666652</v>
      </c>
      <c r="O73" s="95">
        <v>0.57708333333333317</v>
      </c>
      <c r="P73" s="96">
        <v>0.58194444444444426</v>
      </c>
      <c r="Q73" s="96">
        <v>0.5874999999999998</v>
      </c>
      <c r="R73" s="96">
        <v>0.59097222222222201</v>
      </c>
      <c r="S73" s="96">
        <v>0.59305555555555534</v>
      </c>
      <c r="T73" s="96">
        <v>0.5958333333333331</v>
      </c>
      <c r="U73" s="103">
        <v>0.6006944444444442</v>
      </c>
      <c r="V73" s="20">
        <f t="shared" si="3"/>
        <v>28.689999999999998</v>
      </c>
      <c r="W73" s="21">
        <f t="shared" si="6"/>
        <v>7.2222222222221966E-2</v>
      </c>
      <c r="X73" s="22">
        <f t="shared" si="5"/>
        <v>16.436538461538518</v>
      </c>
      <c r="Y73" s="39">
        <f t="shared" si="7"/>
        <v>5.5555555555555358E-3</v>
      </c>
      <c r="Z73" s="44"/>
    </row>
    <row r="74" spans="2:26" x14ac:dyDescent="0.25">
      <c r="B74" s="38">
        <v>58</v>
      </c>
      <c r="C74" s="103">
        <v>0.53402777777777777</v>
      </c>
      <c r="D74" s="104">
        <v>0.53888888888888886</v>
      </c>
      <c r="E74" s="105">
        <v>0.54236111111111107</v>
      </c>
      <c r="F74" s="105">
        <v>0.5444444444444444</v>
      </c>
      <c r="G74" s="105">
        <v>0.54722222222222217</v>
      </c>
      <c r="H74" s="105">
        <v>0.55486111111111103</v>
      </c>
      <c r="I74" s="106">
        <v>0.55902777777777768</v>
      </c>
      <c r="J74" s="105">
        <v>0.56388888888888877</v>
      </c>
      <c r="K74" s="96">
        <v>0.56736111111111098</v>
      </c>
      <c r="L74" s="103">
        <v>0.56944444444444431</v>
      </c>
      <c r="M74" s="96">
        <v>0.57638888888888873</v>
      </c>
      <c r="N74" s="96">
        <v>0.57847222222222205</v>
      </c>
      <c r="O74" s="95">
        <v>0.58263888888888871</v>
      </c>
      <c r="P74" s="96">
        <v>0.5874999999999998</v>
      </c>
      <c r="Q74" s="96">
        <v>0.59305555555555534</v>
      </c>
      <c r="R74" s="96">
        <v>0.59652777777777755</v>
      </c>
      <c r="S74" s="96">
        <v>0.59861111111111087</v>
      </c>
      <c r="T74" s="96">
        <v>0.60138888888888864</v>
      </c>
      <c r="U74" s="103">
        <v>0.60624999999999973</v>
      </c>
      <c r="V74" s="20">
        <f t="shared" si="3"/>
        <v>28.689999999999998</v>
      </c>
      <c r="W74" s="21">
        <f t="shared" si="6"/>
        <v>7.2222222222221966E-2</v>
      </c>
      <c r="X74" s="22">
        <f t="shared" si="5"/>
        <v>16.436538461538518</v>
      </c>
      <c r="Y74" s="39">
        <f t="shared" si="7"/>
        <v>5.5555555555555358E-3</v>
      </c>
      <c r="Z74" s="44"/>
    </row>
    <row r="75" spans="2:26" x14ac:dyDescent="0.25">
      <c r="B75" s="38">
        <v>59</v>
      </c>
      <c r="C75" s="103">
        <v>0.5395833333333333</v>
      </c>
      <c r="D75" s="104">
        <v>0.5444444444444444</v>
      </c>
      <c r="E75" s="105">
        <v>0.54791666666666661</v>
      </c>
      <c r="F75" s="105">
        <v>0.54999999999999993</v>
      </c>
      <c r="G75" s="105">
        <v>0.5527777777777777</v>
      </c>
      <c r="H75" s="105">
        <v>0.56041666666666656</v>
      </c>
      <c r="I75" s="106">
        <v>0.56458333333333321</v>
      </c>
      <c r="J75" s="105">
        <v>0.56944444444444431</v>
      </c>
      <c r="K75" s="96">
        <v>0.57291666666666652</v>
      </c>
      <c r="L75" s="103">
        <v>0.57499999999999984</v>
      </c>
      <c r="M75" s="96">
        <v>0.58194444444444426</v>
      </c>
      <c r="N75" s="96">
        <v>0.58402777777777759</v>
      </c>
      <c r="O75" s="95">
        <v>0.58819444444444424</v>
      </c>
      <c r="P75" s="96">
        <v>0.59305555555555534</v>
      </c>
      <c r="Q75" s="96">
        <v>0.59861111111111087</v>
      </c>
      <c r="R75" s="96">
        <v>0.60208333333333308</v>
      </c>
      <c r="S75" s="96">
        <v>0.60416666666666641</v>
      </c>
      <c r="T75" s="96">
        <v>0.60694444444444418</v>
      </c>
      <c r="U75" s="103">
        <v>0.61180555555555527</v>
      </c>
      <c r="V75" s="20">
        <f t="shared" si="3"/>
        <v>28.689999999999998</v>
      </c>
      <c r="W75" s="21">
        <f t="shared" si="6"/>
        <v>7.2222222222221966E-2</v>
      </c>
      <c r="X75" s="22">
        <f t="shared" si="5"/>
        <v>16.436538461538518</v>
      </c>
      <c r="Y75" s="39">
        <f t="shared" si="7"/>
        <v>6.9444444444445308E-3</v>
      </c>
      <c r="Z75" s="44"/>
    </row>
    <row r="76" spans="2:26" x14ac:dyDescent="0.25">
      <c r="B76" s="38">
        <v>60</v>
      </c>
      <c r="C76" s="103">
        <v>0.54652777777777783</v>
      </c>
      <c r="D76" s="104">
        <v>0.55138888888888893</v>
      </c>
      <c r="E76" s="105">
        <v>0.55486111111111114</v>
      </c>
      <c r="F76" s="105">
        <v>0.55694444444444446</v>
      </c>
      <c r="G76" s="105">
        <v>0.55972222222222223</v>
      </c>
      <c r="H76" s="105">
        <v>0.56736111111111109</v>
      </c>
      <c r="I76" s="106">
        <v>0.57152777777777775</v>
      </c>
      <c r="J76" s="105">
        <v>0.57638888888888884</v>
      </c>
      <c r="K76" s="96">
        <v>0.57986111111111105</v>
      </c>
      <c r="L76" s="103">
        <v>0.58194444444444438</v>
      </c>
      <c r="M76" s="96">
        <v>0.5888888888888888</v>
      </c>
      <c r="N76" s="96">
        <v>0.59097222222222212</v>
      </c>
      <c r="O76" s="95">
        <v>0.59513888888888877</v>
      </c>
      <c r="P76" s="96">
        <v>0.59999999999999987</v>
      </c>
      <c r="Q76" s="96">
        <v>0.6055555555555554</v>
      </c>
      <c r="R76" s="96">
        <v>0.60902777777777761</v>
      </c>
      <c r="S76" s="96">
        <v>0.61111111111111094</v>
      </c>
      <c r="T76" s="96">
        <v>0.61388888888888871</v>
      </c>
      <c r="U76" s="103">
        <v>0.6187499999999998</v>
      </c>
      <c r="V76" s="20">
        <f t="shared" si="3"/>
        <v>28.689999999999998</v>
      </c>
      <c r="W76" s="21">
        <f t="shared" si="6"/>
        <v>7.2222222222221966E-2</v>
      </c>
      <c r="X76" s="22">
        <f t="shared" si="5"/>
        <v>16.436538461538518</v>
      </c>
      <c r="Y76" s="39">
        <f t="shared" si="7"/>
        <v>6.9444444444444198E-3</v>
      </c>
      <c r="Z76" s="44"/>
    </row>
    <row r="77" spans="2:26" x14ac:dyDescent="0.25">
      <c r="B77" s="38">
        <v>61</v>
      </c>
      <c r="C77" s="103">
        <v>0.55347222222222225</v>
      </c>
      <c r="D77" s="104">
        <v>0.55833333333333335</v>
      </c>
      <c r="E77" s="105">
        <v>0.56180555555555556</v>
      </c>
      <c r="F77" s="105">
        <v>0.56388888888888888</v>
      </c>
      <c r="G77" s="105">
        <v>0.56666666666666665</v>
      </c>
      <c r="H77" s="105">
        <v>0.57430555555555551</v>
      </c>
      <c r="I77" s="106">
        <v>0.57847222222222217</v>
      </c>
      <c r="J77" s="105">
        <v>0.58333333333333326</v>
      </c>
      <c r="K77" s="96">
        <v>0.58680555555555547</v>
      </c>
      <c r="L77" s="103">
        <v>0.5888888888888888</v>
      </c>
      <c r="M77" s="96">
        <v>0.59583333333333321</v>
      </c>
      <c r="N77" s="96">
        <v>0.59791666666666654</v>
      </c>
      <c r="O77" s="95">
        <v>0.60208333333333319</v>
      </c>
      <c r="P77" s="96">
        <v>0.60694444444444429</v>
      </c>
      <c r="Q77" s="96">
        <v>0.61249999999999982</v>
      </c>
      <c r="R77" s="96">
        <v>0.61597222222222203</v>
      </c>
      <c r="S77" s="96">
        <v>0.61805555555555536</v>
      </c>
      <c r="T77" s="96">
        <v>0.62083333333333313</v>
      </c>
      <c r="U77" s="103">
        <v>0.62569444444444422</v>
      </c>
      <c r="V77" s="20">
        <f t="shared" si="3"/>
        <v>28.689999999999998</v>
      </c>
      <c r="W77" s="21">
        <f t="shared" si="6"/>
        <v>7.2222222222221966E-2</v>
      </c>
      <c r="X77" s="22">
        <f t="shared" si="5"/>
        <v>16.436538461538518</v>
      </c>
      <c r="Y77" s="39">
        <f t="shared" si="7"/>
        <v>6.9444444444444198E-3</v>
      </c>
      <c r="Z77" s="44"/>
    </row>
    <row r="78" spans="2:26" x14ac:dyDescent="0.25">
      <c r="B78" s="38">
        <v>62</v>
      </c>
      <c r="C78" s="103">
        <v>0.56041666666666667</v>
      </c>
      <c r="D78" s="104">
        <v>0.56527777777777777</v>
      </c>
      <c r="E78" s="105">
        <v>0.56874999999999998</v>
      </c>
      <c r="F78" s="105">
        <v>0.5708333333333333</v>
      </c>
      <c r="G78" s="105">
        <v>0.57361111111111107</v>
      </c>
      <c r="H78" s="105">
        <v>0.58124999999999993</v>
      </c>
      <c r="I78" s="106">
        <v>0.58541666666666659</v>
      </c>
      <c r="J78" s="105">
        <v>0.59027777777777768</v>
      </c>
      <c r="K78" s="96">
        <v>0.59374999999999989</v>
      </c>
      <c r="L78" s="103">
        <v>0.59583333333333321</v>
      </c>
      <c r="M78" s="96">
        <v>0.60277777777777763</v>
      </c>
      <c r="N78" s="96">
        <v>0.60486111111111096</v>
      </c>
      <c r="O78" s="95">
        <v>0.60902777777777761</v>
      </c>
      <c r="P78" s="96">
        <v>0.61388888888888871</v>
      </c>
      <c r="Q78" s="96">
        <v>0.61944444444444424</v>
      </c>
      <c r="R78" s="96">
        <v>0.62291666666666645</v>
      </c>
      <c r="S78" s="96">
        <v>0.62499999999999978</v>
      </c>
      <c r="T78" s="96">
        <v>0.62777777777777755</v>
      </c>
      <c r="U78" s="103">
        <v>0.63263888888888864</v>
      </c>
      <c r="V78" s="20">
        <f t="shared" si="3"/>
        <v>28.689999999999998</v>
      </c>
      <c r="W78" s="21">
        <f t="shared" si="6"/>
        <v>7.2222222222221966E-2</v>
      </c>
      <c r="X78" s="22">
        <f t="shared" si="5"/>
        <v>16.436538461538518</v>
      </c>
      <c r="Y78" s="39">
        <f t="shared" si="7"/>
        <v>6.9444444444444198E-3</v>
      </c>
      <c r="Z78" s="44"/>
    </row>
    <row r="79" spans="2:26" x14ac:dyDescent="0.25">
      <c r="B79" s="38">
        <v>63</v>
      </c>
      <c r="C79" s="103">
        <v>0.56736111111111109</v>
      </c>
      <c r="D79" s="104">
        <v>0.57222222222222219</v>
      </c>
      <c r="E79" s="105">
        <v>0.5756944444444444</v>
      </c>
      <c r="F79" s="105">
        <v>0.57777777777777772</v>
      </c>
      <c r="G79" s="105">
        <v>0.58055555555555549</v>
      </c>
      <c r="H79" s="105">
        <v>0.58819444444444435</v>
      </c>
      <c r="I79" s="106">
        <v>0.59236111111111101</v>
      </c>
      <c r="J79" s="105">
        <v>0.5972222222222221</v>
      </c>
      <c r="K79" s="96">
        <v>0.60069444444444431</v>
      </c>
      <c r="L79" s="103">
        <v>0.60277777777777763</v>
      </c>
      <c r="M79" s="96">
        <v>0.60972222222222205</v>
      </c>
      <c r="N79" s="96">
        <v>0.61180555555555538</v>
      </c>
      <c r="O79" s="95">
        <v>0.61597222222222203</v>
      </c>
      <c r="P79" s="96">
        <v>0.62083333333333313</v>
      </c>
      <c r="Q79" s="96">
        <v>0.62638888888888866</v>
      </c>
      <c r="R79" s="96">
        <v>0.62986111111111087</v>
      </c>
      <c r="S79" s="96">
        <v>0.6319444444444442</v>
      </c>
      <c r="T79" s="96">
        <v>0.63472222222222197</v>
      </c>
      <c r="U79" s="103">
        <v>0.63958333333333306</v>
      </c>
      <c r="V79" s="20">
        <f t="shared" si="3"/>
        <v>28.689999999999998</v>
      </c>
      <c r="W79" s="21">
        <f t="shared" si="6"/>
        <v>7.2222222222221966E-2</v>
      </c>
      <c r="X79" s="22">
        <f t="shared" si="5"/>
        <v>16.436538461538518</v>
      </c>
      <c r="Y79" s="39">
        <f t="shared" si="7"/>
        <v>6.9444444444444198E-3</v>
      </c>
      <c r="Z79" s="44"/>
    </row>
    <row r="80" spans="2:26" x14ac:dyDescent="0.25">
      <c r="B80" s="38">
        <v>64</v>
      </c>
      <c r="C80" s="103">
        <v>0.57430555555555551</v>
      </c>
      <c r="D80" s="104">
        <v>0.57916666666666661</v>
      </c>
      <c r="E80" s="105">
        <v>0.58263888888888882</v>
      </c>
      <c r="F80" s="105">
        <v>0.58472222222222214</v>
      </c>
      <c r="G80" s="105">
        <v>0.58749999999999991</v>
      </c>
      <c r="H80" s="105">
        <v>0.59513888888888877</v>
      </c>
      <c r="I80" s="106">
        <v>0.59930555555555542</v>
      </c>
      <c r="J80" s="105">
        <v>0.60416666666666652</v>
      </c>
      <c r="K80" s="96">
        <v>0.60763888888888873</v>
      </c>
      <c r="L80" s="103">
        <v>0.60972222222222205</v>
      </c>
      <c r="M80" s="96">
        <v>0.61666666666666647</v>
      </c>
      <c r="N80" s="96">
        <v>0.6187499999999998</v>
      </c>
      <c r="O80" s="95">
        <v>0.62291666666666645</v>
      </c>
      <c r="P80" s="96">
        <v>0.62777777777777755</v>
      </c>
      <c r="Q80" s="96">
        <v>0.63333333333333308</v>
      </c>
      <c r="R80" s="96">
        <v>0.63680555555555529</v>
      </c>
      <c r="S80" s="96">
        <v>0.63888888888888862</v>
      </c>
      <c r="T80" s="96">
        <v>0.64166666666666639</v>
      </c>
      <c r="U80" s="103">
        <v>0.64652777777777748</v>
      </c>
      <c r="V80" s="20">
        <f t="shared" si="3"/>
        <v>28.689999999999998</v>
      </c>
      <c r="W80" s="21">
        <f t="shared" si="6"/>
        <v>7.2222222222221966E-2</v>
      </c>
      <c r="X80" s="22">
        <f t="shared" si="5"/>
        <v>16.436538461538518</v>
      </c>
      <c r="Y80" s="39">
        <f t="shared" si="7"/>
        <v>6.9444444444444198E-3</v>
      </c>
      <c r="Z80" s="44"/>
    </row>
    <row r="81" spans="2:26" x14ac:dyDescent="0.25">
      <c r="B81" s="38">
        <v>65</v>
      </c>
      <c r="C81" s="103">
        <v>0.58124999999999993</v>
      </c>
      <c r="D81" s="104">
        <v>0.58611111111111103</v>
      </c>
      <c r="E81" s="105">
        <v>0.58958333333333324</v>
      </c>
      <c r="F81" s="105">
        <v>0.59166666666666656</v>
      </c>
      <c r="G81" s="105">
        <v>0.59444444444444433</v>
      </c>
      <c r="H81" s="105">
        <v>0.60208333333333319</v>
      </c>
      <c r="I81" s="106">
        <v>0.60624999999999984</v>
      </c>
      <c r="J81" s="105">
        <v>0.61111111111111094</v>
      </c>
      <c r="K81" s="96">
        <v>0.61458333333333315</v>
      </c>
      <c r="L81" s="103">
        <v>0.61666666666666647</v>
      </c>
      <c r="M81" s="96">
        <v>0.62361111111111089</v>
      </c>
      <c r="N81" s="96">
        <v>0.62569444444444422</v>
      </c>
      <c r="O81" s="95">
        <v>0.62986111111111087</v>
      </c>
      <c r="P81" s="96">
        <v>0.63472222222222197</v>
      </c>
      <c r="Q81" s="96">
        <v>0.6402777777777775</v>
      </c>
      <c r="R81" s="96">
        <v>0.64374999999999971</v>
      </c>
      <c r="S81" s="96">
        <v>0.64583333333333304</v>
      </c>
      <c r="T81" s="96">
        <v>0.64861111111111081</v>
      </c>
      <c r="U81" s="103">
        <v>0.6534722222222219</v>
      </c>
      <c r="V81" s="20">
        <f t="shared" si="3"/>
        <v>28.689999999999998</v>
      </c>
      <c r="W81" s="21">
        <f t="shared" si="6"/>
        <v>7.2222222222221966E-2</v>
      </c>
      <c r="X81" s="22">
        <f t="shared" ref="X81" si="8">60*$I$86/(W81*60*24)</f>
        <v>16.436538461538518</v>
      </c>
      <c r="Y81" s="133"/>
      <c r="Z81" s="44"/>
    </row>
    <row r="82" spans="2:26" ht="9" customHeight="1" x14ac:dyDescent="0.25">
      <c r="B82" s="3"/>
      <c r="C82" s="3"/>
      <c r="D82" s="3"/>
      <c r="E82" s="3"/>
      <c r="F82" s="3"/>
      <c r="G82" s="3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5"/>
      <c r="X82" s="25"/>
      <c r="Y82" s="3"/>
    </row>
    <row r="83" spans="2:26" ht="18" customHeight="1" x14ac:dyDescent="0.25">
      <c r="B83" s="3"/>
      <c r="C83" s="3" t="s">
        <v>18</v>
      </c>
      <c r="D83" s="3"/>
      <c r="E83" s="3"/>
      <c r="F83" s="3"/>
      <c r="G83" s="3"/>
      <c r="I83" s="26">
        <v>65</v>
      </c>
      <c r="K83" s="25"/>
      <c r="L83" s="25"/>
      <c r="M83" s="25"/>
      <c r="N83" s="25"/>
      <c r="O83" s="25"/>
      <c r="P83" s="25"/>
      <c r="Q83" s="25"/>
      <c r="R83" s="25"/>
      <c r="S83" s="25"/>
      <c r="T83" s="3"/>
      <c r="U83" s="3"/>
      <c r="V83" s="3"/>
      <c r="W83" s="3"/>
      <c r="X83" s="3"/>
      <c r="Y83" s="3"/>
    </row>
    <row r="84" spans="2:26" ht="18" customHeight="1" x14ac:dyDescent="0.25">
      <c r="B84" s="3"/>
      <c r="C84" s="3" t="s">
        <v>19</v>
      </c>
      <c r="D84" s="3"/>
      <c r="E84" s="3"/>
      <c r="F84" s="3"/>
      <c r="G84" s="3"/>
      <c r="I84" s="26">
        <v>0</v>
      </c>
      <c r="K84" s="25"/>
      <c r="L84" s="25"/>
      <c r="M84" s="25"/>
      <c r="N84" s="25"/>
      <c r="O84" s="25"/>
      <c r="P84" s="25"/>
      <c r="Q84" s="25"/>
      <c r="R84" s="25"/>
      <c r="S84" s="25"/>
      <c r="T84" s="3"/>
      <c r="U84" s="3"/>
      <c r="V84" s="3"/>
      <c r="W84" s="3"/>
      <c r="X84" s="3"/>
      <c r="Y84" s="3"/>
    </row>
    <row r="85" spans="2:26" ht="18" customHeight="1" x14ac:dyDescent="0.25">
      <c r="B85" s="3"/>
      <c r="C85" s="3" t="s">
        <v>20</v>
      </c>
      <c r="D85" s="3"/>
      <c r="E85" s="3"/>
      <c r="F85" s="3"/>
      <c r="G85" s="3"/>
      <c r="I85" s="26">
        <f>I83+I84</f>
        <v>65</v>
      </c>
      <c r="K85" s="25"/>
      <c r="L85" s="25"/>
      <c r="M85" s="25"/>
      <c r="N85" s="25"/>
      <c r="O85" s="25"/>
      <c r="P85" s="25"/>
      <c r="Q85" s="25"/>
      <c r="R85" s="25"/>
      <c r="S85" s="25"/>
      <c r="T85" s="3"/>
      <c r="U85" s="3"/>
      <c r="V85" s="3"/>
      <c r="W85" s="3"/>
      <c r="X85" s="3"/>
      <c r="Y85" s="3"/>
    </row>
    <row r="86" spans="2:26" ht="18" customHeight="1" x14ac:dyDescent="0.25">
      <c r="B86" s="3"/>
      <c r="C86" s="3" t="s">
        <v>21</v>
      </c>
      <c r="D86" s="3"/>
      <c r="E86" s="3"/>
      <c r="F86" s="3"/>
      <c r="G86" s="3"/>
      <c r="I86" s="27">
        <f>V15-(0.1+0.1)</f>
        <v>28.49</v>
      </c>
      <c r="K86" s="3" t="s">
        <v>63</v>
      </c>
      <c r="L86" s="45"/>
      <c r="M86" s="45"/>
      <c r="N86" s="45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6" x14ac:dyDescent="0.25">
      <c r="C87" s="3" t="s">
        <v>22</v>
      </c>
      <c r="I87" s="26">
        <f>(0.1+0.1)*8</f>
        <v>1.6</v>
      </c>
      <c r="J87" s="46"/>
      <c r="K87" s="47"/>
      <c r="L87" s="46"/>
      <c r="M87" s="46"/>
      <c r="N87" s="46"/>
    </row>
    <row r="88" spans="2:26" x14ac:dyDescent="0.25">
      <c r="C88" s="3" t="s">
        <v>23</v>
      </c>
      <c r="D88" s="28"/>
      <c r="E88" s="28"/>
      <c r="F88" s="28"/>
      <c r="G88" s="28"/>
      <c r="H88" s="28"/>
      <c r="I88" s="26">
        <f>+I87*14</f>
        <v>22.400000000000002</v>
      </c>
      <c r="R88" s="29"/>
    </row>
    <row r="89" spans="2:26" x14ac:dyDescent="0.25">
      <c r="C89" s="3" t="s">
        <v>24</v>
      </c>
    </row>
    <row r="94" spans="2:26" x14ac:dyDescent="0.25">
      <c r="B94" s="30" t="s">
        <v>25</v>
      </c>
    </row>
    <row r="95" spans="2:26" x14ac:dyDescent="0.25">
      <c r="B95" s="31" t="s">
        <v>26</v>
      </c>
    </row>
    <row r="96" spans="2:26" x14ac:dyDescent="0.25">
      <c r="B96" s="31" t="s">
        <v>27</v>
      </c>
    </row>
    <row r="97" spans="2:2" x14ac:dyDescent="0.25">
      <c r="B97" s="31" t="s">
        <v>28</v>
      </c>
    </row>
    <row r="98" spans="2:2" x14ac:dyDescent="0.25">
      <c r="B98" s="31" t="s">
        <v>29</v>
      </c>
    </row>
    <row r="99" spans="2:2" x14ac:dyDescent="0.25">
      <c r="B99" s="31" t="s">
        <v>30</v>
      </c>
    </row>
    <row r="100" spans="2:2" x14ac:dyDescent="0.25">
      <c r="B100" s="30" t="s">
        <v>31</v>
      </c>
    </row>
    <row r="101" spans="2:2" x14ac:dyDescent="0.25">
      <c r="B101" s="30" t="s">
        <v>32</v>
      </c>
    </row>
    <row r="102" spans="2:2" x14ac:dyDescent="0.25">
      <c r="B102" s="31"/>
    </row>
  </sheetData>
  <mergeCells count="7">
    <mergeCell ref="Y13:Y16"/>
    <mergeCell ref="B13:B14"/>
    <mergeCell ref="D13:T13"/>
    <mergeCell ref="V13:V14"/>
    <mergeCell ref="W13:W16"/>
    <mergeCell ref="X13:X16"/>
    <mergeCell ref="V15:V16"/>
  </mergeCells>
  <printOptions horizontalCentered="1" verticalCentered="1"/>
  <pageMargins left="0.19685039370078741" right="0.19685039370078741" top="0.35433070866141736" bottom="0.35433070866141736" header="0" footer="0"/>
  <pageSetup paperSize="9" scale="62" fitToHeight="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Z92"/>
  <sheetViews>
    <sheetView topLeftCell="A79" zoomScale="110" zoomScaleNormal="110" workbookViewId="0">
      <selection activeCell="AE63" sqref="AE63"/>
    </sheetView>
  </sheetViews>
  <sheetFormatPr baseColWidth="10" defaultRowHeight="15" x14ac:dyDescent="0.25"/>
  <cols>
    <col min="1" max="1" width="4.28515625" customWidth="1"/>
    <col min="2" max="2" width="14.140625" customWidth="1"/>
    <col min="3" max="3" width="6.85546875" customWidth="1"/>
    <col min="4" max="8" width="5.7109375" customWidth="1"/>
    <col min="9" max="9" width="6.28515625" customWidth="1"/>
    <col min="10" max="20" width="5.7109375" customWidth="1"/>
    <col min="21" max="21" width="9" customWidth="1"/>
    <col min="22" max="22" width="6" customWidth="1"/>
    <col min="23" max="24" width="5.7109375" customWidth="1"/>
    <col min="25" max="28" width="10.42578125" customWidth="1"/>
  </cols>
  <sheetData>
    <row r="1" spans="2:25" ht="15.75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5.75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5.75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5.75" x14ac:dyDescent="0.25">
      <c r="B4" s="7" t="s">
        <v>3</v>
      </c>
      <c r="C4" s="3"/>
      <c r="D4" s="3"/>
      <c r="E4" s="3"/>
      <c r="F4" s="4" t="s">
        <v>50</v>
      </c>
      <c r="G4" s="3"/>
      <c r="H4" s="4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8"/>
      <c r="V4" s="8"/>
      <c r="W4" s="8"/>
      <c r="X4" s="8"/>
      <c r="Y4" s="3"/>
    </row>
    <row r="5" spans="2:25" ht="15.75" x14ac:dyDescent="0.25">
      <c r="B5" s="7" t="s">
        <v>4</v>
      </c>
      <c r="C5" s="3"/>
      <c r="D5" s="9"/>
      <c r="E5" s="3"/>
      <c r="F5" s="4">
        <v>121</v>
      </c>
      <c r="G5" s="3"/>
      <c r="H5" s="4"/>
      <c r="K5" s="3"/>
      <c r="L5" s="3"/>
      <c r="M5" s="3"/>
      <c r="N5" s="3"/>
      <c r="O5" s="3"/>
      <c r="P5" s="3"/>
      <c r="Q5" s="3"/>
      <c r="R5" s="3"/>
      <c r="S5" s="3"/>
      <c r="T5" s="3"/>
      <c r="U5" s="8"/>
      <c r="V5" s="8"/>
      <c r="W5" s="8"/>
      <c r="X5" s="8"/>
      <c r="Y5" s="3"/>
    </row>
    <row r="6" spans="2:25" ht="15.75" x14ac:dyDescent="0.25">
      <c r="B6" s="7" t="s">
        <v>5</v>
      </c>
      <c r="C6" s="3"/>
      <c r="D6" s="3"/>
      <c r="E6" s="3"/>
      <c r="F6" s="4" t="s">
        <v>88</v>
      </c>
      <c r="G6" s="3"/>
      <c r="H6" s="4"/>
      <c r="K6" s="3"/>
      <c r="L6" s="3"/>
      <c r="M6" s="3"/>
      <c r="N6" s="3"/>
      <c r="O6" s="3"/>
      <c r="P6" s="3"/>
      <c r="Q6" s="3"/>
      <c r="R6" s="3"/>
      <c r="S6" s="3"/>
      <c r="T6" s="3"/>
      <c r="U6" s="8"/>
      <c r="V6" s="8"/>
      <c r="W6" s="8"/>
      <c r="X6" s="8"/>
      <c r="Y6" s="3"/>
    </row>
    <row r="7" spans="2:25" ht="15.75" x14ac:dyDescent="0.25">
      <c r="B7" s="7" t="s">
        <v>6</v>
      </c>
      <c r="C7" s="3"/>
      <c r="D7" s="3"/>
      <c r="E7" s="3"/>
      <c r="F7" s="4">
        <v>121</v>
      </c>
      <c r="G7" s="9"/>
      <c r="H7" s="4" t="s">
        <v>84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.75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20.25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20.25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20.25" customHeight="1" thickBot="1" x14ac:dyDescent="0.3"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"/>
    </row>
    <row r="13" spans="2:25" ht="15.75" thickBot="1" x14ac:dyDescent="0.3">
      <c r="B13" s="150" t="s">
        <v>8</v>
      </c>
      <c r="C13" s="12" t="s">
        <v>9</v>
      </c>
      <c r="D13" s="148" t="s">
        <v>10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5"/>
      <c r="U13" s="13" t="s">
        <v>11</v>
      </c>
      <c r="V13" s="152" t="s">
        <v>12</v>
      </c>
      <c r="W13" s="152" t="s">
        <v>13</v>
      </c>
      <c r="X13" s="152" t="s">
        <v>14</v>
      </c>
      <c r="Y13" s="152" t="s">
        <v>15</v>
      </c>
    </row>
    <row r="14" spans="2:25" ht="100.5" thickBot="1" x14ac:dyDescent="0.3">
      <c r="B14" s="151"/>
      <c r="C14" s="40" t="s">
        <v>51</v>
      </c>
      <c r="D14" s="41" t="s">
        <v>52</v>
      </c>
      <c r="E14" s="41" t="s">
        <v>53</v>
      </c>
      <c r="F14" s="41" t="s">
        <v>54</v>
      </c>
      <c r="G14" s="41" t="s">
        <v>55</v>
      </c>
      <c r="H14" s="41" t="s">
        <v>56</v>
      </c>
      <c r="I14" s="41" t="s">
        <v>57</v>
      </c>
      <c r="J14" s="41" t="s">
        <v>58</v>
      </c>
      <c r="K14" s="41" t="s">
        <v>59</v>
      </c>
      <c r="L14" s="40" t="s">
        <v>60</v>
      </c>
      <c r="M14" s="41" t="s">
        <v>59</v>
      </c>
      <c r="N14" s="41" t="s">
        <v>58</v>
      </c>
      <c r="O14" s="41" t="s">
        <v>61</v>
      </c>
      <c r="P14" s="41" t="s">
        <v>56</v>
      </c>
      <c r="Q14" s="41" t="s">
        <v>55</v>
      </c>
      <c r="R14" s="41" t="s">
        <v>54</v>
      </c>
      <c r="S14" s="41" t="s">
        <v>53</v>
      </c>
      <c r="T14" s="41" t="s">
        <v>62</v>
      </c>
      <c r="U14" s="40" t="s">
        <v>51</v>
      </c>
      <c r="V14" s="153"/>
      <c r="W14" s="153"/>
      <c r="X14" s="153"/>
      <c r="Y14" s="153"/>
    </row>
    <row r="15" spans="2:25" x14ac:dyDescent="0.25">
      <c r="B15" s="15" t="s">
        <v>16</v>
      </c>
      <c r="C15" s="42">
        <v>0</v>
      </c>
      <c r="D15" s="43">
        <v>2.2799999999999998</v>
      </c>
      <c r="E15" s="43">
        <v>1.73</v>
      </c>
      <c r="F15" s="43">
        <v>0.7200000000000002</v>
      </c>
      <c r="G15" s="43">
        <v>1.4100000000000001</v>
      </c>
      <c r="H15" s="43">
        <v>2.8900000000000006</v>
      </c>
      <c r="I15" s="43">
        <v>1.1399999999999988</v>
      </c>
      <c r="J15" s="43">
        <v>0.72000000000000064</v>
      </c>
      <c r="K15" s="43">
        <v>1.2699999999999996</v>
      </c>
      <c r="L15" s="43">
        <v>1.2699999999999996</v>
      </c>
      <c r="M15" s="70">
        <v>1.25</v>
      </c>
      <c r="N15" s="43">
        <v>1.2600000000000016</v>
      </c>
      <c r="O15" s="43">
        <v>0.9599999999999973</v>
      </c>
      <c r="P15" s="43">
        <v>0.95000000000000284</v>
      </c>
      <c r="Q15" s="43">
        <v>2.8299999999999983</v>
      </c>
      <c r="R15" s="43">
        <v>1.4100000000000001</v>
      </c>
      <c r="S15" s="43">
        <v>0.71999999999999886</v>
      </c>
      <c r="T15" s="43">
        <v>1.740000000000002</v>
      </c>
      <c r="U15" s="17">
        <f>1.15+0.59</f>
        <v>1.7399999999999998</v>
      </c>
      <c r="V15" s="143">
        <f>SUM(C15:U15)</f>
        <v>26.29</v>
      </c>
      <c r="W15" s="153"/>
      <c r="X15" s="153"/>
      <c r="Y15" s="153"/>
    </row>
    <row r="16" spans="2:25" ht="26.25" thickBot="1" x14ac:dyDescent="0.3">
      <c r="B16" s="18" t="s">
        <v>17</v>
      </c>
      <c r="C16" s="19">
        <v>0</v>
      </c>
      <c r="D16" s="19">
        <f>+D15+C16</f>
        <v>2.2799999999999998</v>
      </c>
      <c r="E16" s="19">
        <f t="shared" ref="E16:T16" si="0">+E15+D16</f>
        <v>4.01</v>
      </c>
      <c r="F16" s="19">
        <f t="shared" si="0"/>
        <v>4.7300000000000004</v>
      </c>
      <c r="G16" s="19">
        <f t="shared" si="0"/>
        <v>6.1400000000000006</v>
      </c>
      <c r="H16" s="19">
        <f t="shared" si="0"/>
        <v>9.0300000000000011</v>
      </c>
      <c r="I16" s="19">
        <f t="shared" si="0"/>
        <v>10.17</v>
      </c>
      <c r="J16" s="19">
        <f t="shared" si="0"/>
        <v>10.89</v>
      </c>
      <c r="K16" s="19">
        <f t="shared" si="0"/>
        <v>12.16</v>
      </c>
      <c r="L16" s="19">
        <f t="shared" si="0"/>
        <v>13.43</v>
      </c>
      <c r="M16" s="19">
        <f t="shared" si="0"/>
        <v>14.68</v>
      </c>
      <c r="N16" s="19">
        <f t="shared" si="0"/>
        <v>15.940000000000001</v>
      </c>
      <c r="O16" s="19">
        <f t="shared" si="0"/>
        <v>16.899999999999999</v>
      </c>
      <c r="P16" s="19">
        <f t="shared" si="0"/>
        <v>17.850000000000001</v>
      </c>
      <c r="Q16" s="19">
        <f t="shared" si="0"/>
        <v>20.68</v>
      </c>
      <c r="R16" s="19">
        <f t="shared" si="0"/>
        <v>22.09</v>
      </c>
      <c r="S16" s="19">
        <f t="shared" si="0"/>
        <v>22.81</v>
      </c>
      <c r="T16" s="19">
        <f t="shared" si="0"/>
        <v>24.55</v>
      </c>
      <c r="U16" s="19">
        <f>+U15+T16</f>
        <v>26.29</v>
      </c>
      <c r="V16" s="144"/>
      <c r="W16" s="154"/>
      <c r="X16" s="154"/>
      <c r="Y16" s="154"/>
    </row>
    <row r="17" spans="2:26" x14ac:dyDescent="0.25">
      <c r="B17" s="33">
        <v>1</v>
      </c>
      <c r="C17" s="120">
        <v>0.1875</v>
      </c>
      <c r="D17" s="122">
        <v>0.19166666666666668</v>
      </c>
      <c r="E17" s="111">
        <v>0.19444444444444445</v>
      </c>
      <c r="F17" s="111">
        <v>0.19652777777777777</v>
      </c>
      <c r="G17" s="111">
        <v>0.1986111111111111</v>
      </c>
      <c r="H17" s="111">
        <v>0.20416666666666666</v>
      </c>
      <c r="I17" s="111">
        <v>0.20763888888888887</v>
      </c>
      <c r="J17" s="111">
        <v>0.21180555555555555</v>
      </c>
      <c r="K17" s="111">
        <v>0.21458333333333332</v>
      </c>
      <c r="L17" s="120">
        <v>0.21666666666666665</v>
      </c>
      <c r="M17" s="111">
        <v>0.21944444444444441</v>
      </c>
      <c r="N17" s="111">
        <v>0.22152777777777774</v>
      </c>
      <c r="O17" s="111">
        <v>0.22499999999999995</v>
      </c>
      <c r="P17" s="111">
        <v>0.22847222222222216</v>
      </c>
      <c r="Q17" s="111">
        <v>0.23263888888888884</v>
      </c>
      <c r="R17" s="111">
        <v>0.23611111111111105</v>
      </c>
      <c r="S17" s="111">
        <v>0.23819444444444438</v>
      </c>
      <c r="T17" s="111">
        <v>0.2402777777777777</v>
      </c>
      <c r="U17" s="120">
        <v>0.24374999999999994</v>
      </c>
      <c r="V17" s="34">
        <f>V15</f>
        <v>26.29</v>
      </c>
      <c r="W17" s="35">
        <f>U17-C17</f>
        <v>5.6249999999999939E-2</v>
      </c>
      <c r="X17" s="36">
        <f t="shared" ref="X17:X48" si="1">60*$I$76/(W17*60*24)</f>
        <v>19.325925925925947</v>
      </c>
      <c r="Y17" s="37">
        <f>C18-C17</f>
        <v>8.3333333333333592E-3</v>
      </c>
      <c r="Z17" s="44"/>
    </row>
    <row r="18" spans="2:26" x14ac:dyDescent="0.25">
      <c r="B18" s="38">
        <v>2</v>
      </c>
      <c r="C18" s="121">
        <v>0.19583333333333336</v>
      </c>
      <c r="D18" s="123">
        <v>0.20000000000000004</v>
      </c>
      <c r="E18" s="96">
        <v>0.20277777777777781</v>
      </c>
      <c r="F18" s="96">
        <v>0.20486111111111113</v>
      </c>
      <c r="G18" s="96">
        <v>0.20694444444444446</v>
      </c>
      <c r="H18" s="96">
        <v>0.21250000000000002</v>
      </c>
      <c r="I18" s="96">
        <v>0.21597222222222223</v>
      </c>
      <c r="J18" s="96">
        <v>0.22013888888888891</v>
      </c>
      <c r="K18" s="96">
        <v>0.22291666666666668</v>
      </c>
      <c r="L18" s="121">
        <v>0.22500000000000001</v>
      </c>
      <c r="M18" s="96">
        <v>0.22777777777777777</v>
      </c>
      <c r="N18" s="96">
        <v>0.2298611111111111</v>
      </c>
      <c r="O18" s="96">
        <v>0.23333333333333331</v>
      </c>
      <c r="P18" s="96">
        <v>0.23680555555555552</v>
      </c>
      <c r="Q18" s="96">
        <v>0.2409722222222222</v>
      </c>
      <c r="R18" s="96">
        <v>0.24444444444444441</v>
      </c>
      <c r="S18" s="96">
        <v>0.24652777777777773</v>
      </c>
      <c r="T18" s="96">
        <v>0.24861111111111106</v>
      </c>
      <c r="U18" s="121">
        <v>0.25208333333333333</v>
      </c>
      <c r="V18" s="20">
        <f>V17</f>
        <v>26.29</v>
      </c>
      <c r="W18" s="21">
        <f>U18-C18</f>
        <v>5.6249999999999967E-2</v>
      </c>
      <c r="X18" s="22">
        <f t="shared" si="1"/>
        <v>19.325925925925937</v>
      </c>
      <c r="Y18" s="39">
        <f t="shared" ref="Y18:Y61" si="2">C19-C18</f>
        <v>0.39444444444444343</v>
      </c>
      <c r="Z18" s="44"/>
    </row>
    <row r="19" spans="2:26" x14ac:dyDescent="0.25">
      <c r="B19" s="38">
        <v>3</v>
      </c>
      <c r="C19" s="121">
        <v>0.59027777777777679</v>
      </c>
      <c r="D19" s="123">
        <v>0.59513888888888788</v>
      </c>
      <c r="E19" s="96">
        <v>0.59861111111111009</v>
      </c>
      <c r="F19" s="96">
        <v>0.60069444444444342</v>
      </c>
      <c r="G19" s="96">
        <v>0.60347222222222119</v>
      </c>
      <c r="H19" s="96">
        <v>0.61111111111111005</v>
      </c>
      <c r="I19" s="96">
        <v>0.6152777777777767</v>
      </c>
      <c r="J19" s="96">
        <v>0.62013888888888791</v>
      </c>
      <c r="K19" s="96">
        <v>0.62361111111111012</v>
      </c>
      <c r="L19" s="121">
        <v>0.62569444444444355</v>
      </c>
      <c r="M19" s="96">
        <v>0.62847222222222132</v>
      </c>
      <c r="N19" s="96">
        <v>0.63055555555555476</v>
      </c>
      <c r="O19" s="96">
        <v>0.63472222222222141</v>
      </c>
      <c r="P19" s="96">
        <v>0.63958333333333262</v>
      </c>
      <c r="Q19" s="96">
        <v>0.64513888888888815</v>
      </c>
      <c r="R19" s="96">
        <v>0.64861111111111036</v>
      </c>
      <c r="S19" s="96">
        <v>0.6506944444444438</v>
      </c>
      <c r="T19" s="96">
        <v>0.65347222222222157</v>
      </c>
      <c r="U19" s="121">
        <v>0.65833333333333277</v>
      </c>
      <c r="V19" s="20">
        <f t="shared" ref="V19:V71" si="3">V18</f>
        <v>26.29</v>
      </c>
      <c r="W19" s="21">
        <f t="shared" ref="W19:W61" si="4">U19-C19</f>
        <v>6.805555555555598E-2</v>
      </c>
      <c r="X19" s="22">
        <f t="shared" si="1"/>
        <v>15.973469387755003</v>
      </c>
      <c r="Y19" s="39">
        <f t="shared" si="2"/>
        <v>8.3333333333343029E-3</v>
      </c>
      <c r="Z19" s="44"/>
    </row>
    <row r="20" spans="2:26" x14ac:dyDescent="0.25">
      <c r="B20" s="38">
        <v>4</v>
      </c>
      <c r="C20" s="121">
        <v>0.59861111111111109</v>
      </c>
      <c r="D20" s="123">
        <v>0.60347222222222219</v>
      </c>
      <c r="E20" s="96">
        <v>0.6069444444444444</v>
      </c>
      <c r="F20" s="96">
        <v>0.60902777777777772</v>
      </c>
      <c r="G20" s="96">
        <v>0.61180555555555549</v>
      </c>
      <c r="H20" s="96">
        <v>0.61944444444444435</v>
      </c>
      <c r="I20" s="96">
        <v>0.62361111111111101</v>
      </c>
      <c r="J20" s="96">
        <v>0.62847222222222221</v>
      </c>
      <c r="K20" s="96">
        <v>0.63194444444444442</v>
      </c>
      <c r="L20" s="121">
        <v>0.63402777777777786</v>
      </c>
      <c r="M20" s="96">
        <v>0.63680555555555562</v>
      </c>
      <c r="N20" s="96">
        <v>0.63888888888888906</v>
      </c>
      <c r="O20" s="96">
        <v>0.64305555555555571</v>
      </c>
      <c r="P20" s="96">
        <v>0.64791666666666692</v>
      </c>
      <c r="Q20" s="96">
        <v>0.65347222222222245</v>
      </c>
      <c r="R20" s="96">
        <v>0.65694444444444466</v>
      </c>
      <c r="S20" s="96">
        <v>0.6590277777777781</v>
      </c>
      <c r="T20" s="96">
        <v>0.66180555555555587</v>
      </c>
      <c r="U20" s="121">
        <v>0.66666666666666707</v>
      </c>
      <c r="V20" s="20">
        <f t="shared" si="3"/>
        <v>26.29</v>
      </c>
      <c r="W20" s="21">
        <f t="shared" si="4"/>
        <v>6.805555555555598E-2</v>
      </c>
      <c r="X20" s="22">
        <f t="shared" si="1"/>
        <v>15.973469387755003</v>
      </c>
      <c r="Y20" s="39">
        <f t="shared" si="2"/>
        <v>9.0277777777768575E-3</v>
      </c>
      <c r="Z20" s="44"/>
    </row>
    <row r="21" spans="2:26" x14ac:dyDescent="0.25">
      <c r="B21" s="38">
        <v>5</v>
      </c>
      <c r="C21" s="121">
        <v>0.60763888888888795</v>
      </c>
      <c r="D21" s="123">
        <v>0.61249999999999905</v>
      </c>
      <c r="E21" s="96">
        <v>0.61597222222222126</v>
      </c>
      <c r="F21" s="96">
        <v>0.61805555555555458</v>
      </c>
      <c r="G21" s="96">
        <v>0.62083333333333235</v>
      </c>
      <c r="H21" s="96">
        <v>0.62847222222222121</v>
      </c>
      <c r="I21" s="96">
        <v>0.63263888888888786</v>
      </c>
      <c r="J21" s="96">
        <v>0.63749999999999907</v>
      </c>
      <c r="K21" s="96">
        <v>0.64097222222222128</v>
      </c>
      <c r="L21" s="121">
        <v>0.64305555555555471</v>
      </c>
      <c r="M21" s="96">
        <v>0.64583333333333248</v>
      </c>
      <c r="N21" s="96">
        <v>0.64791666666666592</v>
      </c>
      <c r="O21" s="96">
        <v>0.65208333333333257</v>
      </c>
      <c r="P21" s="96">
        <v>0.65694444444444378</v>
      </c>
      <c r="Q21" s="96">
        <v>0.66249999999999931</v>
      </c>
      <c r="R21" s="96">
        <v>0.66597222222222152</v>
      </c>
      <c r="S21" s="96">
        <v>0.66805555555555496</v>
      </c>
      <c r="T21" s="96">
        <v>0.67083333333333273</v>
      </c>
      <c r="U21" s="121">
        <v>0.67569444444444393</v>
      </c>
      <c r="V21" s="20">
        <f t="shared" si="3"/>
        <v>26.29</v>
      </c>
      <c r="W21" s="21">
        <f t="shared" si="4"/>
        <v>6.805555555555598E-2</v>
      </c>
      <c r="X21" s="22">
        <f t="shared" si="1"/>
        <v>15.973469387755003</v>
      </c>
      <c r="Y21" s="39">
        <f t="shared" si="2"/>
        <v>8.3333333333343029E-3</v>
      </c>
      <c r="Z21" s="44"/>
    </row>
    <row r="22" spans="2:26" x14ac:dyDescent="0.25">
      <c r="B22" s="38">
        <v>6</v>
      </c>
      <c r="C22" s="121">
        <v>0.61597222222222225</v>
      </c>
      <c r="D22" s="123">
        <v>0.62083333333333335</v>
      </c>
      <c r="E22" s="96">
        <v>0.62430555555555556</v>
      </c>
      <c r="F22" s="96">
        <v>0.62638888888888888</v>
      </c>
      <c r="G22" s="96">
        <v>0.62916666666666665</v>
      </c>
      <c r="H22" s="96">
        <v>0.63680555555555551</v>
      </c>
      <c r="I22" s="96">
        <v>0.64097222222222217</v>
      </c>
      <c r="J22" s="96">
        <v>0.64583333333333337</v>
      </c>
      <c r="K22" s="96">
        <v>0.64930555555555558</v>
      </c>
      <c r="L22" s="121">
        <v>0.65138888888888902</v>
      </c>
      <c r="M22" s="96">
        <v>0.65416666666666679</v>
      </c>
      <c r="N22" s="96">
        <v>0.65625000000000022</v>
      </c>
      <c r="O22" s="96">
        <v>0.66041666666666687</v>
      </c>
      <c r="P22" s="96">
        <v>0.66527777777777808</v>
      </c>
      <c r="Q22" s="96">
        <v>0.67083333333333361</v>
      </c>
      <c r="R22" s="96">
        <v>0.67430555555555582</v>
      </c>
      <c r="S22" s="96">
        <v>0.67638888888888926</v>
      </c>
      <c r="T22" s="96">
        <v>0.67916666666666703</v>
      </c>
      <c r="U22" s="121">
        <v>0.68402777777777823</v>
      </c>
      <c r="V22" s="20">
        <f t="shared" si="3"/>
        <v>26.29</v>
      </c>
      <c r="W22" s="21">
        <f t="shared" si="4"/>
        <v>6.805555555555598E-2</v>
      </c>
      <c r="X22" s="22">
        <f t="shared" si="1"/>
        <v>15.973469387755003</v>
      </c>
      <c r="Y22" s="39">
        <f t="shared" si="2"/>
        <v>9.0277777777768575E-3</v>
      </c>
      <c r="Z22" s="44"/>
    </row>
    <row r="23" spans="2:26" x14ac:dyDescent="0.25">
      <c r="B23" s="38">
        <v>7</v>
      </c>
      <c r="C23" s="121">
        <v>0.62499999999999911</v>
      </c>
      <c r="D23" s="123">
        <v>0.62986111111111021</v>
      </c>
      <c r="E23" s="96">
        <v>0.63333333333333242</v>
      </c>
      <c r="F23" s="96">
        <v>0.63541666666666574</v>
      </c>
      <c r="G23" s="96">
        <v>0.63819444444444351</v>
      </c>
      <c r="H23" s="96">
        <v>0.64583333333333237</v>
      </c>
      <c r="I23" s="96">
        <v>0.64999999999999902</v>
      </c>
      <c r="J23" s="96">
        <v>0.65486111111111023</v>
      </c>
      <c r="K23" s="96">
        <v>0.65833333333333244</v>
      </c>
      <c r="L23" s="121">
        <v>0.66041666666666587</v>
      </c>
      <c r="M23" s="96">
        <v>0.66319444444444364</v>
      </c>
      <c r="N23" s="96">
        <v>0.66527777777777708</v>
      </c>
      <c r="O23" s="96">
        <v>0.66944444444444373</v>
      </c>
      <c r="P23" s="96">
        <v>0.67430555555555494</v>
      </c>
      <c r="Q23" s="96">
        <v>0.67986111111111047</v>
      </c>
      <c r="R23" s="96">
        <v>0.68333333333333268</v>
      </c>
      <c r="S23" s="96">
        <v>0.68541666666666612</v>
      </c>
      <c r="T23" s="96">
        <v>0.68819444444444389</v>
      </c>
      <c r="U23" s="121">
        <v>0.69305555555555509</v>
      </c>
      <c r="V23" s="20">
        <f t="shared" si="3"/>
        <v>26.29</v>
      </c>
      <c r="W23" s="21">
        <f t="shared" si="4"/>
        <v>6.805555555555598E-2</v>
      </c>
      <c r="X23" s="22">
        <f t="shared" si="1"/>
        <v>15.973469387755003</v>
      </c>
      <c r="Y23" s="39">
        <f t="shared" si="2"/>
        <v>8.3333333333341919E-3</v>
      </c>
      <c r="Z23" s="44"/>
    </row>
    <row r="24" spans="2:26" x14ac:dyDescent="0.25">
      <c r="B24" s="38">
        <v>8</v>
      </c>
      <c r="C24" s="121">
        <v>0.6333333333333333</v>
      </c>
      <c r="D24" s="123">
        <v>0.6381944444444444</v>
      </c>
      <c r="E24" s="96">
        <v>0.64166666666666661</v>
      </c>
      <c r="F24" s="96">
        <v>0.64374999999999993</v>
      </c>
      <c r="G24" s="96">
        <v>0.6465277777777777</v>
      </c>
      <c r="H24" s="96">
        <v>0.65416666666666656</v>
      </c>
      <c r="I24" s="96">
        <v>0.65833333333333321</v>
      </c>
      <c r="J24" s="96">
        <v>0.66319444444444442</v>
      </c>
      <c r="K24" s="96">
        <v>0.66666666666666663</v>
      </c>
      <c r="L24" s="121">
        <v>0.66875000000000007</v>
      </c>
      <c r="M24" s="96">
        <v>0.67152777777777783</v>
      </c>
      <c r="N24" s="96">
        <v>0.67361111111111127</v>
      </c>
      <c r="O24" s="96">
        <v>0.67777777777777792</v>
      </c>
      <c r="P24" s="96">
        <v>0.68263888888888913</v>
      </c>
      <c r="Q24" s="96">
        <v>0.68819444444444466</v>
      </c>
      <c r="R24" s="96">
        <v>0.69166666666666687</v>
      </c>
      <c r="S24" s="96">
        <v>0.69375000000000031</v>
      </c>
      <c r="T24" s="96">
        <v>0.69652777777777808</v>
      </c>
      <c r="U24" s="121">
        <v>0.70138888888888928</v>
      </c>
      <c r="V24" s="20">
        <f t="shared" si="3"/>
        <v>26.29</v>
      </c>
      <c r="W24" s="21">
        <f t="shared" si="4"/>
        <v>6.805555555555598E-2</v>
      </c>
      <c r="X24" s="22">
        <f t="shared" si="1"/>
        <v>15.973469387755003</v>
      </c>
      <c r="Y24" s="39">
        <f t="shared" si="2"/>
        <v>9.0277777777769685E-3</v>
      </c>
      <c r="Z24" s="44"/>
    </row>
    <row r="25" spans="2:26" x14ac:dyDescent="0.25">
      <c r="B25" s="38">
        <v>9</v>
      </c>
      <c r="C25" s="121">
        <v>0.64236111111111027</v>
      </c>
      <c r="D25" s="123">
        <v>0.64722222222222137</v>
      </c>
      <c r="E25" s="96">
        <v>0.65069444444444358</v>
      </c>
      <c r="F25" s="96">
        <v>0.6527777777777769</v>
      </c>
      <c r="G25" s="96">
        <v>0.65555555555555467</v>
      </c>
      <c r="H25" s="96">
        <v>0.66319444444444353</v>
      </c>
      <c r="I25" s="96">
        <v>0.66736111111111018</v>
      </c>
      <c r="J25" s="96">
        <v>0.67222222222222139</v>
      </c>
      <c r="K25" s="96">
        <v>0.6756944444444436</v>
      </c>
      <c r="L25" s="121">
        <v>0.67777777777777704</v>
      </c>
      <c r="M25" s="96">
        <v>0.6805555555555548</v>
      </c>
      <c r="N25" s="96">
        <v>0.68263888888888824</v>
      </c>
      <c r="O25" s="96">
        <v>0.68680555555555489</v>
      </c>
      <c r="P25" s="96">
        <v>0.6916666666666661</v>
      </c>
      <c r="Q25" s="96">
        <v>0.69722222222222163</v>
      </c>
      <c r="R25" s="96">
        <v>0.70069444444444384</v>
      </c>
      <c r="S25" s="96">
        <v>0.70277777777777728</v>
      </c>
      <c r="T25" s="96">
        <v>0.70555555555555505</v>
      </c>
      <c r="U25" s="121">
        <v>0.71041666666666625</v>
      </c>
      <c r="V25" s="20">
        <f t="shared" si="3"/>
        <v>26.29</v>
      </c>
      <c r="W25" s="21">
        <f t="shared" si="4"/>
        <v>6.805555555555598E-2</v>
      </c>
      <c r="X25" s="22">
        <f t="shared" si="1"/>
        <v>15.973469387755003</v>
      </c>
      <c r="Y25" s="39">
        <f t="shared" si="2"/>
        <v>8.3333333333341919E-3</v>
      </c>
      <c r="Z25" s="44"/>
    </row>
    <row r="26" spans="2:26" x14ac:dyDescent="0.25">
      <c r="B26" s="38">
        <v>10</v>
      </c>
      <c r="C26" s="121">
        <v>0.65069444444444446</v>
      </c>
      <c r="D26" s="123">
        <v>0.65555555555555556</v>
      </c>
      <c r="E26" s="96">
        <v>0.65902777777777777</v>
      </c>
      <c r="F26" s="96">
        <v>0.66111111111111109</v>
      </c>
      <c r="G26" s="96">
        <v>0.66388888888888886</v>
      </c>
      <c r="H26" s="96">
        <v>0.67152777777777772</v>
      </c>
      <c r="I26" s="96">
        <v>0.67569444444444438</v>
      </c>
      <c r="J26" s="96">
        <v>0.68055555555555558</v>
      </c>
      <c r="K26" s="96">
        <v>0.68402777777777779</v>
      </c>
      <c r="L26" s="121">
        <v>0.68611111111111123</v>
      </c>
      <c r="M26" s="96">
        <v>0.68888888888888899</v>
      </c>
      <c r="N26" s="96">
        <v>0.69097222222222243</v>
      </c>
      <c r="O26" s="96">
        <v>0.69513888888888908</v>
      </c>
      <c r="P26" s="96">
        <v>0.70000000000000029</v>
      </c>
      <c r="Q26" s="96">
        <v>0.70555555555555582</v>
      </c>
      <c r="R26" s="96">
        <v>0.70902777777777803</v>
      </c>
      <c r="S26" s="96">
        <v>0.71111111111111147</v>
      </c>
      <c r="T26" s="96">
        <v>0.71388888888888924</v>
      </c>
      <c r="U26" s="121">
        <v>0.71875000000000044</v>
      </c>
      <c r="V26" s="20">
        <f t="shared" si="3"/>
        <v>26.29</v>
      </c>
      <c r="W26" s="21">
        <f t="shared" si="4"/>
        <v>6.805555555555598E-2</v>
      </c>
      <c r="X26" s="22">
        <f t="shared" si="1"/>
        <v>15.973469387755003</v>
      </c>
      <c r="Y26" s="39">
        <f t="shared" si="2"/>
        <v>7.6388888888880846E-3</v>
      </c>
      <c r="Z26" s="44"/>
    </row>
    <row r="27" spans="2:26" x14ac:dyDescent="0.25">
      <c r="B27" s="38">
        <v>11</v>
      </c>
      <c r="C27" s="121">
        <v>0.65833333333333255</v>
      </c>
      <c r="D27" s="123">
        <v>0.66319444444444364</v>
      </c>
      <c r="E27" s="96">
        <v>0.66666666666666585</v>
      </c>
      <c r="F27" s="96">
        <v>0.66874999999999918</v>
      </c>
      <c r="G27" s="96">
        <v>0.67152777777777695</v>
      </c>
      <c r="H27" s="96">
        <v>0.67916666666666581</v>
      </c>
      <c r="I27" s="96">
        <v>0.68333333333333246</v>
      </c>
      <c r="J27" s="96">
        <v>0.68819444444444366</v>
      </c>
      <c r="K27" s="96">
        <v>0.69166666666666587</v>
      </c>
      <c r="L27" s="121">
        <v>0.69374999999999931</v>
      </c>
      <c r="M27" s="96">
        <v>0.69652777777777708</v>
      </c>
      <c r="N27" s="96">
        <v>0.69861111111111052</v>
      </c>
      <c r="O27" s="96">
        <v>0.70277777777777717</v>
      </c>
      <c r="P27" s="96">
        <v>0.70763888888888837</v>
      </c>
      <c r="Q27" s="96">
        <v>0.71319444444444391</v>
      </c>
      <c r="R27" s="96">
        <v>0.71666666666666612</v>
      </c>
      <c r="S27" s="96">
        <v>0.71874999999999956</v>
      </c>
      <c r="T27" s="96">
        <v>0.72152777777777732</v>
      </c>
      <c r="U27" s="121">
        <v>0.72638888888888853</v>
      </c>
      <c r="V27" s="20">
        <f t="shared" si="3"/>
        <v>26.29</v>
      </c>
      <c r="W27" s="21">
        <f t="shared" si="4"/>
        <v>6.805555555555598E-2</v>
      </c>
      <c r="X27" s="22">
        <f t="shared" si="1"/>
        <v>15.973469387755003</v>
      </c>
      <c r="Y27" s="39">
        <f t="shared" si="2"/>
        <v>6.9444444444451969E-3</v>
      </c>
      <c r="Z27" s="44"/>
    </row>
    <row r="28" spans="2:26" x14ac:dyDescent="0.25">
      <c r="B28" s="38">
        <v>12</v>
      </c>
      <c r="C28" s="121">
        <v>0.66527777777777775</v>
      </c>
      <c r="D28" s="123">
        <v>0.67013888888888884</v>
      </c>
      <c r="E28" s="96">
        <v>0.67361111111111105</v>
      </c>
      <c r="F28" s="96">
        <v>0.67569444444444438</v>
      </c>
      <c r="G28" s="96">
        <v>0.67847222222222214</v>
      </c>
      <c r="H28" s="96">
        <v>0.68611111111111101</v>
      </c>
      <c r="I28" s="96">
        <v>0.69027777777777766</v>
      </c>
      <c r="J28" s="96">
        <v>0.69513888888888886</v>
      </c>
      <c r="K28" s="96">
        <v>0.69861111111111107</v>
      </c>
      <c r="L28" s="121">
        <v>0.70069444444444451</v>
      </c>
      <c r="M28" s="96">
        <v>0.70347222222222228</v>
      </c>
      <c r="N28" s="96">
        <v>0.70555555555555571</v>
      </c>
      <c r="O28" s="96">
        <v>0.70972222222222237</v>
      </c>
      <c r="P28" s="96">
        <v>0.71458333333333357</v>
      </c>
      <c r="Q28" s="96">
        <v>0.72013888888888911</v>
      </c>
      <c r="R28" s="96">
        <v>0.72361111111111132</v>
      </c>
      <c r="S28" s="96">
        <v>0.72569444444444475</v>
      </c>
      <c r="T28" s="96">
        <v>0.72847222222222252</v>
      </c>
      <c r="U28" s="121">
        <v>0.73333333333333373</v>
      </c>
      <c r="V28" s="20">
        <f t="shared" si="3"/>
        <v>26.29</v>
      </c>
      <c r="W28" s="21">
        <f t="shared" si="4"/>
        <v>6.805555555555598E-2</v>
      </c>
      <c r="X28" s="22">
        <f t="shared" si="1"/>
        <v>15.973469387755003</v>
      </c>
      <c r="Y28" s="39">
        <f t="shared" si="2"/>
        <v>7.6388888888881956E-3</v>
      </c>
      <c r="Z28" s="44"/>
    </row>
    <row r="29" spans="2:26" x14ac:dyDescent="0.25">
      <c r="B29" s="38">
        <v>13</v>
      </c>
      <c r="C29" s="121">
        <v>0.67291666666666594</v>
      </c>
      <c r="D29" s="123">
        <v>0.67777777777777704</v>
      </c>
      <c r="E29" s="96">
        <v>0.68124999999999925</v>
      </c>
      <c r="F29" s="96">
        <v>0.68333333333333257</v>
      </c>
      <c r="G29" s="96">
        <v>0.68611111111111034</v>
      </c>
      <c r="H29" s="96">
        <v>0.6937499999999992</v>
      </c>
      <c r="I29" s="96">
        <v>0.69791666666666585</v>
      </c>
      <c r="J29" s="96">
        <v>0.70277777777777706</v>
      </c>
      <c r="K29" s="96">
        <v>0.70624999999999927</v>
      </c>
      <c r="L29" s="121">
        <v>0.7083333333333327</v>
      </c>
      <c r="M29" s="96">
        <v>0.71111111111111047</v>
      </c>
      <c r="N29" s="96">
        <v>0.71319444444444391</v>
      </c>
      <c r="O29" s="96">
        <v>0.71736111111111056</v>
      </c>
      <c r="P29" s="96">
        <v>0.72222222222222177</v>
      </c>
      <c r="Q29" s="96">
        <v>0.7277777777777773</v>
      </c>
      <c r="R29" s="96">
        <v>0.73124999999999951</v>
      </c>
      <c r="S29" s="96">
        <v>0.73333333333333295</v>
      </c>
      <c r="T29" s="96">
        <v>0.73611111111111072</v>
      </c>
      <c r="U29" s="121">
        <v>0.74097222222222192</v>
      </c>
      <c r="V29" s="20">
        <f t="shared" si="3"/>
        <v>26.29</v>
      </c>
      <c r="W29" s="21">
        <f t="shared" si="4"/>
        <v>6.805555555555598E-2</v>
      </c>
      <c r="X29" s="22">
        <f t="shared" si="1"/>
        <v>15.973469387755003</v>
      </c>
      <c r="Y29" s="39">
        <f t="shared" si="2"/>
        <v>6.9444444444451969E-3</v>
      </c>
      <c r="Z29" s="44"/>
    </row>
    <row r="30" spans="2:26" x14ac:dyDescent="0.25">
      <c r="B30" s="38">
        <v>14</v>
      </c>
      <c r="C30" s="121">
        <v>0.67986111111111114</v>
      </c>
      <c r="D30" s="123">
        <v>0.68472222222222223</v>
      </c>
      <c r="E30" s="96">
        <v>0.68819444444444444</v>
      </c>
      <c r="F30" s="96">
        <v>0.69027777777777777</v>
      </c>
      <c r="G30" s="96">
        <v>0.69305555555555554</v>
      </c>
      <c r="H30" s="96">
        <v>0.7006944444444444</v>
      </c>
      <c r="I30" s="96">
        <v>0.70486111111111105</v>
      </c>
      <c r="J30" s="96">
        <v>0.70972222222222225</v>
      </c>
      <c r="K30" s="96">
        <v>0.71319444444444446</v>
      </c>
      <c r="L30" s="121">
        <v>0.7152777777777779</v>
      </c>
      <c r="M30" s="96">
        <v>0.71805555555555567</v>
      </c>
      <c r="N30" s="96">
        <v>0.72013888888888911</v>
      </c>
      <c r="O30" s="96">
        <v>0.72430555555555576</v>
      </c>
      <c r="P30" s="96">
        <v>0.72916666666666696</v>
      </c>
      <c r="Q30" s="96">
        <v>0.7347222222222225</v>
      </c>
      <c r="R30" s="96">
        <v>0.73819444444444471</v>
      </c>
      <c r="S30" s="96">
        <v>0.74027777777777815</v>
      </c>
      <c r="T30" s="96">
        <v>0.74305555555555591</v>
      </c>
      <c r="U30" s="121">
        <v>0.74791666666666712</v>
      </c>
      <c r="V30" s="20">
        <f t="shared" si="3"/>
        <v>26.29</v>
      </c>
      <c r="W30" s="21">
        <f t="shared" si="4"/>
        <v>6.805555555555598E-2</v>
      </c>
      <c r="X30" s="22">
        <f t="shared" si="1"/>
        <v>15.973469387755003</v>
      </c>
      <c r="Y30" s="39">
        <f t="shared" si="2"/>
        <v>7.6388888888881956E-3</v>
      </c>
      <c r="Z30" s="44"/>
    </row>
    <row r="31" spans="2:26" x14ac:dyDescent="0.25">
      <c r="B31" s="38">
        <v>15</v>
      </c>
      <c r="C31" s="121">
        <v>0.68749999999999933</v>
      </c>
      <c r="D31" s="123">
        <v>0.69236111111111043</v>
      </c>
      <c r="E31" s="96">
        <v>0.69583333333333264</v>
      </c>
      <c r="F31" s="96">
        <v>0.69791666666666596</v>
      </c>
      <c r="G31" s="96">
        <v>0.70069444444444373</v>
      </c>
      <c r="H31" s="96">
        <v>0.70833333333333259</v>
      </c>
      <c r="I31" s="96">
        <v>0.71249999999999925</v>
      </c>
      <c r="J31" s="96">
        <v>0.71736111111111045</v>
      </c>
      <c r="K31" s="96">
        <v>0.72083333333333266</v>
      </c>
      <c r="L31" s="121">
        <v>0.7229166666666661</v>
      </c>
      <c r="M31" s="96">
        <v>0.72569444444444386</v>
      </c>
      <c r="N31" s="96">
        <v>0.7277777777777773</v>
      </c>
      <c r="O31" s="96">
        <v>0.73194444444444395</v>
      </c>
      <c r="P31" s="96">
        <v>0.73680555555555516</v>
      </c>
      <c r="Q31" s="96">
        <v>0.74236111111111069</v>
      </c>
      <c r="R31" s="96">
        <v>0.7458333333333329</v>
      </c>
      <c r="S31" s="96">
        <v>0.74791666666666634</v>
      </c>
      <c r="T31" s="96">
        <v>0.75069444444444411</v>
      </c>
      <c r="U31" s="121">
        <v>0.75555555555555531</v>
      </c>
      <c r="V31" s="20">
        <f t="shared" si="3"/>
        <v>26.29</v>
      </c>
      <c r="W31" s="21">
        <f t="shared" si="4"/>
        <v>6.805555555555598E-2</v>
      </c>
      <c r="X31" s="22">
        <f t="shared" si="1"/>
        <v>15.973469387755003</v>
      </c>
      <c r="Y31" s="39">
        <f t="shared" si="2"/>
        <v>6.9444444444451969E-3</v>
      </c>
      <c r="Z31" s="44"/>
    </row>
    <row r="32" spans="2:26" x14ac:dyDescent="0.25">
      <c r="B32" s="38">
        <v>16</v>
      </c>
      <c r="C32" s="121">
        <v>0.69444444444444453</v>
      </c>
      <c r="D32" s="123">
        <v>0.69930555555555562</v>
      </c>
      <c r="E32" s="96">
        <v>0.70277777777777783</v>
      </c>
      <c r="F32" s="96">
        <v>0.70486111111111116</v>
      </c>
      <c r="G32" s="96">
        <v>0.70763888888888893</v>
      </c>
      <c r="H32" s="96">
        <v>0.71527777777777779</v>
      </c>
      <c r="I32" s="96">
        <v>0.71944444444444444</v>
      </c>
      <c r="J32" s="96">
        <v>0.72430555555555565</v>
      </c>
      <c r="K32" s="96">
        <v>0.72777777777777786</v>
      </c>
      <c r="L32" s="121">
        <v>0.72986111111111129</v>
      </c>
      <c r="M32" s="96">
        <v>0.73263888888888906</v>
      </c>
      <c r="N32" s="96">
        <v>0.7347222222222225</v>
      </c>
      <c r="O32" s="96">
        <v>0.73888888888888915</v>
      </c>
      <c r="P32" s="96">
        <v>0.74375000000000036</v>
      </c>
      <c r="Q32" s="96">
        <v>0.74930555555555589</v>
      </c>
      <c r="R32" s="96">
        <v>0.7527777777777781</v>
      </c>
      <c r="S32" s="96">
        <v>0.75486111111111154</v>
      </c>
      <c r="T32" s="96">
        <v>0.75763888888888931</v>
      </c>
      <c r="U32" s="121">
        <v>0.76250000000000051</v>
      </c>
      <c r="V32" s="20">
        <f t="shared" si="3"/>
        <v>26.29</v>
      </c>
      <c r="W32" s="21">
        <f t="shared" si="4"/>
        <v>6.805555555555598E-2</v>
      </c>
      <c r="X32" s="22">
        <f t="shared" si="1"/>
        <v>15.973469387755003</v>
      </c>
      <c r="Y32" s="39">
        <f t="shared" si="2"/>
        <v>7.6388888888881956E-3</v>
      </c>
      <c r="Z32" s="44"/>
    </row>
    <row r="33" spans="2:26" x14ac:dyDescent="0.25">
      <c r="B33" s="38">
        <v>17</v>
      </c>
      <c r="C33" s="121">
        <v>0.70208333333333273</v>
      </c>
      <c r="D33" s="123">
        <v>0.70694444444444382</v>
      </c>
      <c r="E33" s="96">
        <v>0.71041666666666603</v>
      </c>
      <c r="F33" s="96">
        <v>0.71249999999999936</v>
      </c>
      <c r="G33" s="96">
        <v>0.71527777777777712</v>
      </c>
      <c r="H33" s="96">
        <v>0.72291666666666599</v>
      </c>
      <c r="I33" s="96">
        <v>0.72708333333333264</v>
      </c>
      <c r="J33" s="96">
        <v>0.73194444444444384</v>
      </c>
      <c r="K33" s="96">
        <v>0.73541666666666605</v>
      </c>
      <c r="L33" s="121">
        <v>0.73749999999999949</v>
      </c>
      <c r="M33" s="96">
        <v>0.74027777777777726</v>
      </c>
      <c r="N33" s="96">
        <v>0.74236111111111069</v>
      </c>
      <c r="O33" s="96">
        <v>0.74652777777777735</v>
      </c>
      <c r="P33" s="96">
        <v>0.75138888888888855</v>
      </c>
      <c r="Q33" s="96">
        <v>0.75694444444444409</v>
      </c>
      <c r="R33" s="96">
        <v>0.7604166666666663</v>
      </c>
      <c r="S33" s="96">
        <v>0.76249999999999973</v>
      </c>
      <c r="T33" s="96">
        <v>0.7652777777777775</v>
      </c>
      <c r="U33" s="121">
        <v>0.77013888888888871</v>
      </c>
      <c r="V33" s="20">
        <f t="shared" si="3"/>
        <v>26.29</v>
      </c>
      <c r="W33" s="21">
        <f t="shared" si="4"/>
        <v>6.805555555555598E-2</v>
      </c>
      <c r="X33" s="22">
        <f t="shared" si="1"/>
        <v>15.973469387755003</v>
      </c>
      <c r="Y33" s="39">
        <f t="shared" si="2"/>
        <v>6.9444444444449749E-3</v>
      </c>
      <c r="Z33" s="44"/>
    </row>
    <row r="34" spans="2:26" x14ac:dyDescent="0.25">
      <c r="B34" s="38">
        <v>18</v>
      </c>
      <c r="C34" s="121">
        <v>0.7090277777777777</v>
      </c>
      <c r="D34" s="123">
        <v>0.7138888888888888</v>
      </c>
      <c r="E34" s="96">
        <v>0.71736111111111101</v>
      </c>
      <c r="F34" s="96">
        <v>0.71944444444444433</v>
      </c>
      <c r="G34" s="96">
        <v>0.7222222222222221</v>
      </c>
      <c r="H34" s="96">
        <v>0.72986111111111096</v>
      </c>
      <c r="I34" s="96">
        <v>0.73402777777777761</v>
      </c>
      <c r="J34" s="96">
        <v>0.73888888888888882</v>
      </c>
      <c r="K34" s="96">
        <v>0.74236111111111103</v>
      </c>
      <c r="L34" s="121">
        <v>0.74444444444444446</v>
      </c>
      <c r="M34" s="96">
        <v>0.74722222222222223</v>
      </c>
      <c r="N34" s="96">
        <v>0.74930555555555567</v>
      </c>
      <c r="O34" s="96">
        <v>0.75347222222222232</v>
      </c>
      <c r="P34" s="96">
        <v>0.75833333333333353</v>
      </c>
      <c r="Q34" s="96">
        <v>0.76388888888888906</v>
      </c>
      <c r="R34" s="96">
        <v>0.76736111111111127</v>
      </c>
      <c r="S34" s="96">
        <v>0.76944444444444471</v>
      </c>
      <c r="T34" s="96">
        <v>0.77222222222222248</v>
      </c>
      <c r="U34" s="121">
        <v>0.77708333333333368</v>
      </c>
      <c r="V34" s="20">
        <f t="shared" si="3"/>
        <v>26.29</v>
      </c>
      <c r="W34" s="21">
        <f t="shared" si="4"/>
        <v>6.805555555555598E-2</v>
      </c>
      <c r="X34" s="22">
        <f t="shared" si="1"/>
        <v>15.973469387755003</v>
      </c>
      <c r="Y34" s="39">
        <f t="shared" si="2"/>
        <v>7.6388888888884177E-3</v>
      </c>
      <c r="Z34" s="44"/>
    </row>
    <row r="35" spans="2:26" x14ac:dyDescent="0.25">
      <c r="B35" s="38">
        <v>19</v>
      </c>
      <c r="C35" s="121">
        <v>0.71666666666666612</v>
      </c>
      <c r="D35" s="123">
        <v>0.72152777777777721</v>
      </c>
      <c r="E35" s="96">
        <v>0.72499999999999942</v>
      </c>
      <c r="F35" s="96">
        <v>0.72708333333333275</v>
      </c>
      <c r="G35" s="96">
        <v>0.72986111111111052</v>
      </c>
      <c r="H35" s="96">
        <v>0.73749999999999938</v>
      </c>
      <c r="I35" s="96">
        <v>0.74166666666666603</v>
      </c>
      <c r="J35" s="96">
        <v>0.74652777777777724</v>
      </c>
      <c r="K35" s="96">
        <v>0.74999999999999944</v>
      </c>
      <c r="L35" s="121">
        <v>0.75208333333333288</v>
      </c>
      <c r="M35" s="96">
        <v>0.75486111111111065</v>
      </c>
      <c r="N35" s="96">
        <v>0.75694444444444409</v>
      </c>
      <c r="O35" s="96">
        <v>0.76111111111111074</v>
      </c>
      <c r="P35" s="96">
        <v>0.76597222222222194</v>
      </c>
      <c r="Q35" s="96">
        <v>0.77152777777777748</v>
      </c>
      <c r="R35" s="96">
        <v>0.77499999999999969</v>
      </c>
      <c r="S35" s="96">
        <v>0.77708333333333313</v>
      </c>
      <c r="T35" s="96">
        <v>0.77986111111111089</v>
      </c>
      <c r="U35" s="121">
        <v>0.7847222222222221</v>
      </c>
      <c r="V35" s="20">
        <f t="shared" si="3"/>
        <v>26.29</v>
      </c>
      <c r="W35" s="21">
        <f t="shared" si="4"/>
        <v>6.805555555555598E-2</v>
      </c>
      <c r="X35" s="22">
        <f t="shared" si="1"/>
        <v>15.973469387755003</v>
      </c>
      <c r="Y35" s="39">
        <f t="shared" si="2"/>
        <v>6.9444444444449749E-3</v>
      </c>
      <c r="Z35" s="44"/>
    </row>
    <row r="36" spans="2:26" x14ac:dyDescent="0.25">
      <c r="B36" s="38">
        <v>20</v>
      </c>
      <c r="C36" s="121">
        <v>0.72361111111111109</v>
      </c>
      <c r="D36" s="123">
        <v>0.72847222222222219</v>
      </c>
      <c r="E36" s="96">
        <v>0.7319444444444444</v>
      </c>
      <c r="F36" s="96">
        <v>0.73402777777777772</v>
      </c>
      <c r="G36" s="96">
        <v>0.73680555555555549</v>
      </c>
      <c r="H36" s="96">
        <v>0.74444444444444435</v>
      </c>
      <c r="I36" s="96">
        <v>0.74861111111111101</v>
      </c>
      <c r="J36" s="96">
        <v>0.75347222222222221</v>
      </c>
      <c r="K36" s="96">
        <v>0.75694444444444442</v>
      </c>
      <c r="L36" s="121">
        <v>0.75902777777777786</v>
      </c>
      <c r="M36" s="96">
        <v>0.76180555555555562</v>
      </c>
      <c r="N36" s="96">
        <v>0.76388888888888906</v>
      </c>
      <c r="O36" s="96">
        <v>0.76805555555555571</v>
      </c>
      <c r="P36" s="96">
        <v>0.77291666666666692</v>
      </c>
      <c r="Q36" s="96">
        <v>0.77847222222222245</v>
      </c>
      <c r="R36" s="96">
        <v>0.78194444444444466</v>
      </c>
      <c r="S36" s="96">
        <v>0.7840277777777781</v>
      </c>
      <c r="T36" s="96">
        <v>0.78680555555555587</v>
      </c>
      <c r="U36" s="121">
        <v>0.79166666666666707</v>
      </c>
      <c r="V36" s="20">
        <f t="shared" si="3"/>
        <v>26.29</v>
      </c>
      <c r="W36" s="21">
        <f t="shared" si="4"/>
        <v>6.805555555555598E-2</v>
      </c>
      <c r="X36" s="22">
        <f t="shared" si="1"/>
        <v>15.973469387755003</v>
      </c>
      <c r="Y36" s="39">
        <f t="shared" si="2"/>
        <v>7.6388888888884177E-3</v>
      </c>
      <c r="Z36" s="44"/>
    </row>
    <row r="37" spans="2:26" x14ac:dyDescent="0.25">
      <c r="B37" s="38">
        <v>21</v>
      </c>
      <c r="C37" s="121">
        <v>0.73124999999999951</v>
      </c>
      <c r="D37" s="123">
        <v>0.73611111111111061</v>
      </c>
      <c r="E37" s="96">
        <v>0.73958333333333282</v>
      </c>
      <c r="F37" s="96">
        <v>0.74166666666666614</v>
      </c>
      <c r="G37" s="96">
        <v>0.74444444444444391</v>
      </c>
      <c r="H37" s="96">
        <v>0.75208333333333277</v>
      </c>
      <c r="I37" s="96">
        <v>0.75624999999999942</v>
      </c>
      <c r="J37" s="96">
        <v>0.76111111111111063</v>
      </c>
      <c r="K37" s="96">
        <v>0.76458333333333284</v>
      </c>
      <c r="L37" s="121">
        <v>0.76666666666666627</v>
      </c>
      <c r="M37" s="96">
        <v>0.76944444444444404</v>
      </c>
      <c r="N37" s="96">
        <v>0.77152777777777748</v>
      </c>
      <c r="O37" s="96">
        <v>0.77569444444444413</v>
      </c>
      <c r="P37" s="96">
        <v>0.78055555555555534</v>
      </c>
      <c r="Q37" s="96">
        <v>0.78611111111111087</v>
      </c>
      <c r="R37" s="96">
        <v>0.78958333333333308</v>
      </c>
      <c r="S37" s="96">
        <v>0.79166666666666652</v>
      </c>
      <c r="T37" s="96">
        <v>0.79444444444444429</v>
      </c>
      <c r="U37" s="121">
        <v>0.79930555555555549</v>
      </c>
      <c r="V37" s="20">
        <f t="shared" si="3"/>
        <v>26.29</v>
      </c>
      <c r="W37" s="21">
        <f t="shared" si="4"/>
        <v>6.805555555555598E-2</v>
      </c>
      <c r="X37" s="22">
        <f t="shared" si="1"/>
        <v>15.973469387755003</v>
      </c>
      <c r="Y37" s="39">
        <f t="shared" si="2"/>
        <v>6.9444444444448639E-3</v>
      </c>
      <c r="Z37" s="44"/>
    </row>
    <row r="38" spans="2:26" x14ac:dyDescent="0.25">
      <c r="B38" s="38">
        <v>22</v>
      </c>
      <c r="C38" s="121">
        <v>0.73819444444444438</v>
      </c>
      <c r="D38" s="123">
        <v>0.74305555555555547</v>
      </c>
      <c r="E38" s="96">
        <v>0.74652777777777768</v>
      </c>
      <c r="F38" s="96">
        <v>0.74861111111111101</v>
      </c>
      <c r="G38" s="96">
        <v>0.75138888888888877</v>
      </c>
      <c r="H38" s="96">
        <v>0.75902777777777763</v>
      </c>
      <c r="I38" s="96">
        <v>0.76319444444444429</v>
      </c>
      <c r="J38" s="96">
        <v>0.76805555555555549</v>
      </c>
      <c r="K38" s="96">
        <v>0.7715277777777777</v>
      </c>
      <c r="L38" s="121">
        <v>0.77361111111111114</v>
      </c>
      <c r="M38" s="96">
        <v>0.77638888888888891</v>
      </c>
      <c r="N38" s="96">
        <v>0.77847222222222234</v>
      </c>
      <c r="O38" s="96">
        <v>0.78263888888888899</v>
      </c>
      <c r="P38" s="96">
        <v>0.7875000000000002</v>
      </c>
      <c r="Q38" s="96">
        <v>0.79305555555555574</v>
      </c>
      <c r="R38" s="96">
        <v>0.79652777777777795</v>
      </c>
      <c r="S38" s="96">
        <v>0.79861111111111138</v>
      </c>
      <c r="T38" s="96">
        <v>0.80138888888888915</v>
      </c>
      <c r="U38" s="121">
        <v>0.80625000000000036</v>
      </c>
      <c r="V38" s="20">
        <f t="shared" si="3"/>
        <v>26.29</v>
      </c>
      <c r="W38" s="21">
        <f t="shared" si="4"/>
        <v>6.805555555555598E-2</v>
      </c>
      <c r="X38" s="22">
        <f t="shared" si="1"/>
        <v>15.973469387755003</v>
      </c>
      <c r="Y38" s="39">
        <f t="shared" si="2"/>
        <v>7.6388888888885287E-3</v>
      </c>
      <c r="Z38" s="44"/>
    </row>
    <row r="39" spans="2:26" x14ac:dyDescent="0.25">
      <c r="B39" s="38">
        <v>23</v>
      </c>
      <c r="C39" s="121">
        <v>0.7458333333333329</v>
      </c>
      <c r="D39" s="123">
        <v>0.750694444444444</v>
      </c>
      <c r="E39" s="96">
        <v>0.75416666666666621</v>
      </c>
      <c r="F39" s="96">
        <v>0.75624999999999953</v>
      </c>
      <c r="G39" s="96">
        <v>0.7590277777777773</v>
      </c>
      <c r="H39" s="96">
        <v>0.76666666666666616</v>
      </c>
      <c r="I39" s="96">
        <v>0.77083333333333282</v>
      </c>
      <c r="J39" s="96">
        <v>0.77569444444444402</v>
      </c>
      <c r="K39" s="96">
        <v>0.77916666666666623</v>
      </c>
      <c r="L39" s="121">
        <v>0.78124999999999967</v>
      </c>
      <c r="M39" s="96">
        <v>0.78402777777777743</v>
      </c>
      <c r="N39" s="96">
        <v>0.78611111111111087</v>
      </c>
      <c r="O39" s="96">
        <v>0.79027777777777752</v>
      </c>
      <c r="P39" s="96">
        <v>0.79513888888888873</v>
      </c>
      <c r="Q39" s="96">
        <v>0.80069444444444426</v>
      </c>
      <c r="R39" s="96">
        <v>0.80416666666666647</v>
      </c>
      <c r="S39" s="96">
        <v>0.80624999999999991</v>
      </c>
      <c r="T39" s="96">
        <v>0.80902777777777768</v>
      </c>
      <c r="U39" s="121">
        <v>0.81388888888888888</v>
      </c>
      <c r="V39" s="20">
        <f t="shared" si="3"/>
        <v>26.29</v>
      </c>
      <c r="W39" s="21">
        <f t="shared" si="4"/>
        <v>6.805555555555598E-2</v>
      </c>
      <c r="X39" s="22">
        <f t="shared" si="1"/>
        <v>15.973469387755003</v>
      </c>
      <c r="Y39" s="39">
        <f t="shared" si="2"/>
        <v>6.9444444444448639E-3</v>
      </c>
      <c r="Z39" s="44"/>
    </row>
    <row r="40" spans="2:26" x14ac:dyDescent="0.25">
      <c r="B40" s="38">
        <v>24</v>
      </c>
      <c r="C40" s="121">
        <v>0.75277777777777777</v>
      </c>
      <c r="D40" s="123">
        <v>0.75763888888888886</v>
      </c>
      <c r="E40" s="96">
        <v>0.76111111111111107</v>
      </c>
      <c r="F40" s="96">
        <v>0.7631944444444444</v>
      </c>
      <c r="G40" s="96">
        <v>0.76597222222222217</v>
      </c>
      <c r="H40" s="96">
        <v>0.77361111111111103</v>
      </c>
      <c r="I40" s="96">
        <v>0.77777777777777768</v>
      </c>
      <c r="J40" s="96">
        <v>0.78263888888888888</v>
      </c>
      <c r="K40" s="96">
        <v>0.78611111111111109</v>
      </c>
      <c r="L40" s="121">
        <v>0.78819444444444453</v>
      </c>
      <c r="M40" s="96">
        <v>0.7909722222222223</v>
      </c>
      <c r="N40" s="96">
        <v>0.79305555555555574</v>
      </c>
      <c r="O40" s="96">
        <v>0.79722222222222239</v>
      </c>
      <c r="P40" s="96">
        <v>0.80208333333333359</v>
      </c>
      <c r="Q40" s="96">
        <v>0.80763888888888913</v>
      </c>
      <c r="R40" s="96">
        <v>0.81111111111111134</v>
      </c>
      <c r="S40" s="96">
        <v>0.81319444444444478</v>
      </c>
      <c r="T40" s="96">
        <v>0.81597222222222254</v>
      </c>
      <c r="U40" s="121">
        <v>0.82083333333333375</v>
      </c>
      <c r="V40" s="20">
        <f t="shared" si="3"/>
        <v>26.29</v>
      </c>
      <c r="W40" s="21">
        <f t="shared" si="4"/>
        <v>6.805555555555598E-2</v>
      </c>
      <c r="X40" s="22">
        <f t="shared" si="1"/>
        <v>15.973469387755003</v>
      </c>
      <c r="Y40" s="39">
        <f t="shared" si="2"/>
        <v>7.6388888888885287E-3</v>
      </c>
      <c r="Z40" s="44"/>
    </row>
    <row r="41" spans="2:26" x14ac:dyDescent="0.25">
      <c r="B41" s="38">
        <v>25</v>
      </c>
      <c r="C41" s="121">
        <v>0.7604166666666663</v>
      </c>
      <c r="D41" s="123">
        <v>0.76527777777777739</v>
      </c>
      <c r="E41" s="96">
        <v>0.7687499999999996</v>
      </c>
      <c r="F41" s="96">
        <v>0.77083333333333293</v>
      </c>
      <c r="G41" s="96">
        <v>0.77361111111111069</v>
      </c>
      <c r="H41" s="96">
        <v>0.78124999999999956</v>
      </c>
      <c r="I41" s="96">
        <v>0.78541666666666621</v>
      </c>
      <c r="J41" s="96">
        <v>0.79027777777777741</v>
      </c>
      <c r="K41" s="96">
        <v>0.79374999999999962</v>
      </c>
      <c r="L41" s="121">
        <v>0.79583333333333306</v>
      </c>
      <c r="M41" s="96">
        <v>0.79861111111111083</v>
      </c>
      <c r="N41" s="96">
        <v>0.80069444444444426</v>
      </c>
      <c r="O41" s="96">
        <v>0.80486111111111092</v>
      </c>
      <c r="P41" s="96">
        <v>0.80972222222222212</v>
      </c>
      <c r="Q41" s="96">
        <v>0.81527777777777766</v>
      </c>
      <c r="R41" s="96">
        <v>0.81874999999999987</v>
      </c>
      <c r="S41" s="96">
        <v>0.8208333333333333</v>
      </c>
      <c r="T41" s="96">
        <v>0.82361111111111107</v>
      </c>
      <c r="U41" s="121">
        <v>0.82847222222222228</v>
      </c>
      <c r="V41" s="20">
        <f t="shared" si="3"/>
        <v>26.29</v>
      </c>
      <c r="W41" s="21">
        <f t="shared" si="4"/>
        <v>6.805555555555598E-2</v>
      </c>
      <c r="X41" s="22">
        <f t="shared" si="1"/>
        <v>15.973469387755003</v>
      </c>
      <c r="Y41" s="39">
        <f t="shared" si="2"/>
        <v>6.9444444444448639E-3</v>
      </c>
      <c r="Z41" s="44"/>
    </row>
    <row r="42" spans="2:26" x14ac:dyDescent="0.25">
      <c r="B42" s="38">
        <v>26</v>
      </c>
      <c r="C42" s="121">
        <v>0.76736111111111116</v>
      </c>
      <c r="D42" s="123">
        <v>0.77222222222222225</v>
      </c>
      <c r="E42" s="96">
        <v>0.77569444444444446</v>
      </c>
      <c r="F42" s="96">
        <v>0.77777777777777779</v>
      </c>
      <c r="G42" s="96">
        <v>0.78055555555555556</v>
      </c>
      <c r="H42" s="96">
        <v>0.78819444444444442</v>
      </c>
      <c r="I42" s="96">
        <v>0.79236111111111107</v>
      </c>
      <c r="J42" s="96">
        <v>0.79722222222222228</v>
      </c>
      <c r="K42" s="96">
        <v>0.80069444444444449</v>
      </c>
      <c r="L42" s="121">
        <v>0.80277777777777792</v>
      </c>
      <c r="M42" s="96">
        <v>0.80555555555555569</v>
      </c>
      <c r="N42" s="96">
        <v>0.80763888888888913</v>
      </c>
      <c r="O42" s="96">
        <v>0.81180555555555578</v>
      </c>
      <c r="P42" s="96">
        <v>0.81666666666666698</v>
      </c>
      <c r="Q42" s="96">
        <v>0.82222222222222252</v>
      </c>
      <c r="R42" s="96">
        <v>0.82569444444444473</v>
      </c>
      <c r="S42" s="96">
        <v>0.82777777777777817</v>
      </c>
      <c r="T42" s="96">
        <v>0.83055555555555594</v>
      </c>
      <c r="U42" s="121">
        <v>0.83541666666666714</v>
      </c>
      <c r="V42" s="20">
        <f t="shared" si="3"/>
        <v>26.29</v>
      </c>
      <c r="W42" s="21">
        <f t="shared" si="4"/>
        <v>6.805555555555598E-2</v>
      </c>
      <c r="X42" s="22">
        <f t="shared" si="1"/>
        <v>15.973469387755003</v>
      </c>
      <c r="Y42" s="39">
        <f t="shared" si="2"/>
        <v>7.6388888888885287E-3</v>
      </c>
      <c r="Z42" s="44"/>
    </row>
    <row r="43" spans="2:26" x14ac:dyDescent="0.25">
      <c r="B43" s="38">
        <v>27</v>
      </c>
      <c r="C43" s="121">
        <v>0.77499999999999969</v>
      </c>
      <c r="D43" s="123">
        <v>0.77986111111111078</v>
      </c>
      <c r="E43" s="96">
        <v>0.78333333333333299</v>
      </c>
      <c r="F43" s="96">
        <v>0.78541666666666632</v>
      </c>
      <c r="G43" s="96">
        <v>0.78819444444444409</v>
      </c>
      <c r="H43" s="96">
        <v>0.79583333333333295</v>
      </c>
      <c r="I43" s="96">
        <v>0.7999999999999996</v>
      </c>
      <c r="J43" s="96">
        <v>0.80486111111111081</v>
      </c>
      <c r="K43" s="96">
        <v>0.80833333333333302</v>
      </c>
      <c r="L43" s="121">
        <v>0.81041666666666645</v>
      </c>
      <c r="M43" s="96">
        <v>0.81319444444444422</v>
      </c>
      <c r="N43" s="96">
        <v>0.81527777777777766</v>
      </c>
      <c r="O43" s="96">
        <v>0.81944444444444431</v>
      </c>
      <c r="P43" s="96">
        <v>0.82430555555555551</v>
      </c>
      <c r="Q43" s="96">
        <v>0.82986111111111105</v>
      </c>
      <c r="R43" s="96">
        <v>0.83333333333333326</v>
      </c>
      <c r="S43" s="96">
        <v>0.8354166666666667</v>
      </c>
      <c r="T43" s="96">
        <v>0.83819444444444446</v>
      </c>
      <c r="U43" s="121">
        <v>0.84305555555555567</v>
      </c>
      <c r="V43" s="20">
        <f t="shared" si="3"/>
        <v>26.29</v>
      </c>
      <c r="W43" s="21">
        <f t="shared" si="4"/>
        <v>6.805555555555598E-2</v>
      </c>
      <c r="X43" s="22">
        <f t="shared" si="1"/>
        <v>15.973469387755003</v>
      </c>
      <c r="Y43" s="39">
        <f t="shared" si="2"/>
        <v>6.9444444444447528E-3</v>
      </c>
      <c r="Z43" s="44"/>
    </row>
    <row r="44" spans="2:26" x14ac:dyDescent="0.25">
      <c r="B44" s="38">
        <v>28</v>
      </c>
      <c r="C44" s="121">
        <v>0.78194444444444444</v>
      </c>
      <c r="D44" s="123">
        <v>0.78680555555555554</v>
      </c>
      <c r="E44" s="96">
        <v>0.79027777777777775</v>
      </c>
      <c r="F44" s="96">
        <v>0.79236111111111107</v>
      </c>
      <c r="G44" s="96">
        <v>0.79513888888888884</v>
      </c>
      <c r="H44" s="96">
        <v>0.8027777777777777</v>
      </c>
      <c r="I44" s="96">
        <v>0.80694444444444435</v>
      </c>
      <c r="J44" s="96">
        <v>0.81180555555555556</v>
      </c>
      <c r="K44" s="96">
        <v>0.81527777777777777</v>
      </c>
      <c r="L44" s="121">
        <v>0.8173611111111112</v>
      </c>
      <c r="M44" s="96">
        <v>0.82013888888888897</v>
      </c>
      <c r="N44" s="96">
        <v>0.82222222222222241</v>
      </c>
      <c r="O44" s="96">
        <v>0.82638888888888906</v>
      </c>
      <c r="P44" s="96">
        <v>0.83125000000000027</v>
      </c>
      <c r="Q44" s="96">
        <v>0.8368055555555558</v>
      </c>
      <c r="R44" s="96">
        <v>0.84027777777777801</v>
      </c>
      <c r="S44" s="96">
        <v>0.84236111111111145</v>
      </c>
      <c r="T44" s="96">
        <v>0.84513888888888922</v>
      </c>
      <c r="U44" s="121">
        <v>0.85000000000000042</v>
      </c>
      <c r="V44" s="20">
        <f t="shared" si="3"/>
        <v>26.29</v>
      </c>
      <c r="W44" s="21">
        <f t="shared" si="4"/>
        <v>6.805555555555598E-2</v>
      </c>
      <c r="X44" s="22">
        <f t="shared" si="1"/>
        <v>15.973469387755003</v>
      </c>
      <c r="Y44" s="39">
        <f t="shared" si="2"/>
        <v>7.6388888888886397E-3</v>
      </c>
      <c r="Z44" s="44"/>
    </row>
    <row r="45" spans="2:26" x14ac:dyDescent="0.25">
      <c r="B45" s="38">
        <v>29</v>
      </c>
      <c r="C45" s="121">
        <v>0.78958333333333308</v>
      </c>
      <c r="D45" s="123">
        <v>0.79444444444444418</v>
      </c>
      <c r="E45" s="96">
        <v>0.79791666666666639</v>
      </c>
      <c r="F45" s="96">
        <v>0.79999999999999971</v>
      </c>
      <c r="G45" s="96">
        <v>0.80277777777777748</v>
      </c>
      <c r="H45" s="96">
        <v>0.81041666666666634</v>
      </c>
      <c r="I45" s="96">
        <v>0.81458333333333299</v>
      </c>
      <c r="J45" s="96">
        <v>0.8194444444444442</v>
      </c>
      <c r="K45" s="96">
        <v>0.82291666666666641</v>
      </c>
      <c r="L45" s="121">
        <v>0.82499999999999984</v>
      </c>
      <c r="M45" s="96">
        <v>0.82777777777777761</v>
      </c>
      <c r="N45" s="96">
        <v>0.82986111111111105</v>
      </c>
      <c r="O45" s="96">
        <v>0.8340277777777777</v>
      </c>
      <c r="P45" s="96">
        <v>0.83888888888888891</v>
      </c>
      <c r="Q45" s="96">
        <v>0.84444444444444444</v>
      </c>
      <c r="R45" s="96">
        <v>0.84791666666666665</v>
      </c>
      <c r="S45" s="96">
        <v>0.85000000000000009</v>
      </c>
      <c r="T45" s="96">
        <v>0.85277777777777786</v>
      </c>
      <c r="U45" s="121">
        <v>0.85763888888888906</v>
      </c>
      <c r="V45" s="20">
        <f t="shared" si="3"/>
        <v>26.29</v>
      </c>
      <c r="W45" s="21">
        <f t="shared" si="4"/>
        <v>6.805555555555598E-2</v>
      </c>
      <c r="X45" s="22">
        <f t="shared" si="1"/>
        <v>15.973469387755003</v>
      </c>
      <c r="Y45" s="39">
        <f t="shared" si="2"/>
        <v>6.9444444444447528E-3</v>
      </c>
      <c r="Z45" s="44"/>
    </row>
    <row r="46" spans="2:26" x14ac:dyDescent="0.25">
      <c r="B46" s="38">
        <v>30</v>
      </c>
      <c r="C46" s="121">
        <v>0.79652777777777783</v>
      </c>
      <c r="D46" s="123">
        <v>0.80138888888888893</v>
      </c>
      <c r="E46" s="96">
        <v>0.80486111111111114</v>
      </c>
      <c r="F46" s="96">
        <v>0.80694444444444446</v>
      </c>
      <c r="G46" s="96">
        <v>0.80972222222222223</v>
      </c>
      <c r="H46" s="96">
        <v>0.81736111111111109</v>
      </c>
      <c r="I46" s="96">
        <v>0.82152777777777775</v>
      </c>
      <c r="J46" s="96">
        <v>0.82638888888888895</v>
      </c>
      <c r="K46" s="96">
        <v>0.82986111111111116</v>
      </c>
      <c r="L46" s="121">
        <v>0.8319444444444446</v>
      </c>
      <c r="M46" s="96">
        <v>0.83472222222222237</v>
      </c>
      <c r="N46" s="96">
        <v>0.8368055555555558</v>
      </c>
      <c r="O46" s="96">
        <v>0.84097222222222245</v>
      </c>
      <c r="P46" s="96">
        <v>0.84583333333333366</v>
      </c>
      <c r="Q46" s="96">
        <v>0.85138888888888919</v>
      </c>
      <c r="R46" s="96">
        <v>0.8548611111111114</v>
      </c>
      <c r="S46" s="96">
        <v>0.85694444444444484</v>
      </c>
      <c r="T46" s="96">
        <v>0.85972222222222261</v>
      </c>
      <c r="U46" s="121">
        <v>0.86458333333333381</v>
      </c>
      <c r="V46" s="20">
        <f t="shared" si="3"/>
        <v>26.29</v>
      </c>
      <c r="W46" s="21">
        <f t="shared" si="4"/>
        <v>6.805555555555598E-2</v>
      </c>
      <c r="X46" s="22">
        <f t="shared" si="1"/>
        <v>15.973469387755003</v>
      </c>
      <c r="Y46" s="39">
        <f t="shared" si="2"/>
        <v>7.6388888888886397E-3</v>
      </c>
      <c r="Z46" s="44"/>
    </row>
    <row r="47" spans="2:26" x14ac:dyDescent="0.25">
      <c r="B47" s="38">
        <v>31</v>
      </c>
      <c r="C47" s="121">
        <v>0.80416666666666647</v>
      </c>
      <c r="D47" s="123">
        <v>0.80902777777777757</v>
      </c>
      <c r="E47" s="96">
        <v>0.81249999999999978</v>
      </c>
      <c r="F47" s="96">
        <v>0.8145833333333331</v>
      </c>
      <c r="G47" s="96">
        <v>0.81736111111111087</v>
      </c>
      <c r="H47" s="96">
        <v>0.82499999999999973</v>
      </c>
      <c r="I47" s="96">
        <v>0.82916666666666639</v>
      </c>
      <c r="J47" s="96">
        <v>0.83402777777777759</v>
      </c>
      <c r="K47" s="96">
        <v>0.8374999999999998</v>
      </c>
      <c r="L47" s="121">
        <v>0.83958333333333324</v>
      </c>
      <c r="M47" s="96">
        <v>0.84236111111111101</v>
      </c>
      <c r="N47" s="96">
        <v>0.84444444444444444</v>
      </c>
      <c r="O47" s="96">
        <v>0.84861111111111109</v>
      </c>
      <c r="P47" s="96">
        <v>0.8534722222222223</v>
      </c>
      <c r="Q47" s="96">
        <v>0.85902777777777783</v>
      </c>
      <c r="R47" s="96">
        <v>0.86250000000000004</v>
      </c>
      <c r="S47" s="96">
        <v>0.86458333333333348</v>
      </c>
      <c r="T47" s="96">
        <v>0.86736111111111125</v>
      </c>
      <c r="U47" s="121">
        <v>0.87222222222222245</v>
      </c>
      <c r="V47" s="20">
        <f t="shared" si="3"/>
        <v>26.29</v>
      </c>
      <c r="W47" s="21">
        <f t="shared" si="4"/>
        <v>6.805555555555598E-2</v>
      </c>
      <c r="X47" s="22">
        <f t="shared" si="1"/>
        <v>15.973469387755003</v>
      </c>
      <c r="Y47" s="39">
        <f t="shared" si="2"/>
        <v>6.9444444444445308E-3</v>
      </c>
      <c r="Z47" s="44"/>
    </row>
    <row r="48" spans="2:26" x14ac:dyDescent="0.25">
      <c r="B48" s="38">
        <v>32</v>
      </c>
      <c r="C48" s="121">
        <v>0.81111111111111101</v>
      </c>
      <c r="D48" s="123">
        <v>0.8159722222222221</v>
      </c>
      <c r="E48" s="96">
        <v>0.81944444444444431</v>
      </c>
      <c r="F48" s="96">
        <v>0.82152777777777763</v>
      </c>
      <c r="G48" s="96">
        <v>0.8243055555555554</v>
      </c>
      <c r="H48" s="96">
        <v>0.83194444444444426</v>
      </c>
      <c r="I48" s="96">
        <v>0.83611111111111092</v>
      </c>
      <c r="J48" s="96">
        <v>0.84097222222222212</v>
      </c>
      <c r="K48" s="96">
        <v>0.84444444444444433</v>
      </c>
      <c r="L48" s="121">
        <v>0.84652777777777777</v>
      </c>
      <c r="M48" s="96">
        <v>0.84930555555555554</v>
      </c>
      <c r="N48" s="96">
        <v>0.85138888888888897</v>
      </c>
      <c r="O48" s="96">
        <v>0.85555555555555562</v>
      </c>
      <c r="P48" s="96">
        <v>0.86041666666666683</v>
      </c>
      <c r="Q48" s="96">
        <v>0.86597222222222237</v>
      </c>
      <c r="R48" s="96">
        <v>0.86944444444444458</v>
      </c>
      <c r="S48" s="96">
        <v>0.87152777777777801</v>
      </c>
      <c r="T48" s="96">
        <v>0.87430555555555578</v>
      </c>
      <c r="U48" s="121">
        <v>0.87916666666666698</v>
      </c>
      <c r="V48" s="20">
        <f t="shared" si="3"/>
        <v>26.29</v>
      </c>
      <c r="W48" s="21">
        <f t="shared" si="4"/>
        <v>6.805555555555598E-2</v>
      </c>
      <c r="X48" s="22">
        <f t="shared" si="1"/>
        <v>15.973469387755003</v>
      </c>
      <c r="Y48" s="39">
        <f t="shared" si="2"/>
        <v>7.6388888888888618E-3</v>
      </c>
      <c r="Z48" s="44"/>
    </row>
    <row r="49" spans="2:26" x14ac:dyDescent="0.25">
      <c r="B49" s="38">
        <v>33</v>
      </c>
      <c r="C49" s="121">
        <v>0.81874999999999987</v>
      </c>
      <c r="D49" s="123">
        <v>0.82291666666666652</v>
      </c>
      <c r="E49" s="96">
        <v>0.82638888888888873</v>
      </c>
      <c r="F49" s="96">
        <v>0.82847222222222217</v>
      </c>
      <c r="G49" s="96">
        <v>0.83124999999999993</v>
      </c>
      <c r="H49" s="96">
        <v>0.8388888888888888</v>
      </c>
      <c r="I49" s="96">
        <v>0.84305555555555545</v>
      </c>
      <c r="J49" s="96">
        <v>0.84791666666666665</v>
      </c>
      <c r="K49" s="96">
        <v>0.85138888888888886</v>
      </c>
      <c r="L49" s="121">
        <v>0.8534722222222223</v>
      </c>
      <c r="M49" s="96">
        <v>0.85625000000000007</v>
      </c>
      <c r="N49" s="96">
        <v>0.8583333333333335</v>
      </c>
      <c r="O49" s="96">
        <v>0.86250000000000016</v>
      </c>
      <c r="P49" s="96">
        <v>0.86736111111111136</v>
      </c>
      <c r="Q49" s="96">
        <v>0.87222222222222245</v>
      </c>
      <c r="R49" s="96">
        <v>0.87569444444444466</v>
      </c>
      <c r="S49" s="96">
        <v>0.8777777777777781</v>
      </c>
      <c r="T49" s="96">
        <v>0.88055555555555587</v>
      </c>
      <c r="U49" s="121">
        <v>0.88472222222222252</v>
      </c>
      <c r="V49" s="20">
        <f t="shared" si="3"/>
        <v>26.29</v>
      </c>
      <c r="W49" s="21">
        <f t="shared" si="4"/>
        <v>6.5972222222222654E-2</v>
      </c>
      <c r="X49" s="22">
        <f t="shared" ref="X49:X61" si="5">60*$I$76/(W49*60*24)</f>
        <v>16.477894736841996</v>
      </c>
      <c r="Y49" s="39">
        <f t="shared" si="2"/>
        <v>6.9444444444445308E-3</v>
      </c>
      <c r="Z49" s="44"/>
    </row>
    <row r="50" spans="2:26" x14ac:dyDescent="0.25">
      <c r="B50" s="38">
        <v>34</v>
      </c>
      <c r="C50" s="121">
        <v>0.8256944444444444</v>
      </c>
      <c r="D50" s="123">
        <v>0.82986111111111105</v>
      </c>
      <c r="E50" s="96">
        <v>0.83333333333333337</v>
      </c>
      <c r="F50" s="96">
        <v>0.83541666666666681</v>
      </c>
      <c r="G50" s="96">
        <v>0.83819444444444458</v>
      </c>
      <c r="H50" s="96">
        <v>0.84583333333333344</v>
      </c>
      <c r="I50" s="96">
        <v>0.85000000000000009</v>
      </c>
      <c r="J50" s="96">
        <v>0.85486111111111129</v>
      </c>
      <c r="K50" s="96">
        <v>0.8583333333333335</v>
      </c>
      <c r="L50" s="121">
        <v>0.86041666666666694</v>
      </c>
      <c r="M50" s="96">
        <v>0.86319444444444471</v>
      </c>
      <c r="N50" s="96">
        <v>0.86527777777777815</v>
      </c>
      <c r="O50" s="96">
        <v>0.8694444444444448</v>
      </c>
      <c r="P50" s="96">
        <v>0.874305555555556</v>
      </c>
      <c r="Q50" s="96">
        <v>0.8791666666666671</v>
      </c>
      <c r="R50" s="96">
        <v>0.88263888888888931</v>
      </c>
      <c r="S50" s="96">
        <v>0.88472222222222274</v>
      </c>
      <c r="T50" s="96">
        <v>0.88750000000000051</v>
      </c>
      <c r="U50" s="121">
        <v>0.89166666666666716</v>
      </c>
      <c r="V50" s="20">
        <f t="shared" si="3"/>
        <v>26.29</v>
      </c>
      <c r="W50" s="21">
        <f t="shared" si="4"/>
        <v>6.5972222222222765E-2</v>
      </c>
      <c r="X50" s="22">
        <f t="shared" si="5"/>
        <v>16.477894736841971</v>
      </c>
      <c r="Y50" s="39">
        <f t="shared" si="2"/>
        <v>7.6388888888888618E-3</v>
      </c>
      <c r="Z50" s="44"/>
    </row>
    <row r="51" spans="2:26" x14ac:dyDescent="0.25">
      <c r="B51" s="38">
        <v>35</v>
      </c>
      <c r="C51" s="121">
        <v>0.83333333333333326</v>
      </c>
      <c r="D51" s="123">
        <v>0.83749999999999991</v>
      </c>
      <c r="E51" s="96">
        <v>0.84097222222222212</v>
      </c>
      <c r="F51" s="96">
        <v>0.84305555555555556</v>
      </c>
      <c r="G51" s="96">
        <v>0.84583333333333333</v>
      </c>
      <c r="H51" s="96">
        <v>0.85347222222222219</v>
      </c>
      <c r="I51" s="96">
        <v>0.85763888888888884</v>
      </c>
      <c r="J51" s="96">
        <v>0.86250000000000004</v>
      </c>
      <c r="K51" s="96">
        <v>0.86597222222222225</v>
      </c>
      <c r="L51" s="121">
        <v>0.86805555555555569</v>
      </c>
      <c r="M51" s="96">
        <v>0.87083333333333346</v>
      </c>
      <c r="N51" s="96">
        <v>0.8729166666666669</v>
      </c>
      <c r="O51" s="96">
        <v>0.87708333333333355</v>
      </c>
      <c r="P51" s="96">
        <v>0.88194444444444475</v>
      </c>
      <c r="Q51" s="96">
        <v>0.88680555555555585</v>
      </c>
      <c r="R51" s="96">
        <v>0.89027777777777806</v>
      </c>
      <c r="S51" s="96">
        <v>0.89236111111111149</v>
      </c>
      <c r="T51" s="96">
        <v>0.89513888888888926</v>
      </c>
      <c r="U51" s="121">
        <v>0.89930555555555591</v>
      </c>
      <c r="V51" s="20">
        <f t="shared" si="3"/>
        <v>26.29</v>
      </c>
      <c r="W51" s="21">
        <f t="shared" si="4"/>
        <v>6.5972222222222654E-2</v>
      </c>
      <c r="X51" s="22">
        <f t="shared" si="5"/>
        <v>16.477894736841996</v>
      </c>
      <c r="Y51" s="39">
        <f t="shared" si="2"/>
        <v>6.9444444444445308E-3</v>
      </c>
      <c r="Z51" s="44"/>
    </row>
    <row r="52" spans="2:26" x14ac:dyDescent="0.25">
      <c r="B52" s="38">
        <v>36</v>
      </c>
      <c r="C52" s="121">
        <v>0.84027777777777779</v>
      </c>
      <c r="D52" s="123">
        <v>0.84444444444444444</v>
      </c>
      <c r="E52" s="96">
        <v>0.84791666666666665</v>
      </c>
      <c r="F52" s="96">
        <v>0.85000000000000009</v>
      </c>
      <c r="G52" s="96">
        <v>0.85277777777777786</v>
      </c>
      <c r="H52" s="96">
        <v>0.86041666666666672</v>
      </c>
      <c r="I52" s="96">
        <v>0.86458333333333337</v>
      </c>
      <c r="J52" s="96">
        <v>0.86944444444444458</v>
      </c>
      <c r="K52" s="96">
        <v>0.87291666666666679</v>
      </c>
      <c r="L52" s="121">
        <v>0.87500000000000022</v>
      </c>
      <c r="M52" s="96">
        <v>0.87777777777777799</v>
      </c>
      <c r="N52" s="96">
        <v>0.87986111111111143</v>
      </c>
      <c r="O52" s="96">
        <v>0.88402777777777808</v>
      </c>
      <c r="P52" s="96">
        <v>0.88888888888888928</v>
      </c>
      <c r="Q52" s="96">
        <v>0.89375000000000038</v>
      </c>
      <c r="R52" s="96">
        <v>0.89722222222222259</v>
      </c>
      <c r="S52" s="96">
        <v>0.89930555555555602</v>
      </c>
      <c r="T52" s="96">
        <v>0.90208333333333379</v>
      </c>
      <c r="U52" s="121">
        <v>0.90625000000000044</v>
      </c>
      <c r="V52" s="20">
        <f t="shared" si="3"/>
        <v>26.29</v>
      </c>
      <c r="W52" s="21">
        <f t="shared" si="4"/>
        <v>6.5972222222222654E-2</v>
      </c>
      <c r="X52" s="22">
        <f t="shared" si="5"/>
        <v>16.477894736841996</v>
      </c>
      <c r="Y52" s="39">
        <f t="shared" si="2"/>
        <v>7.6388888888888618E-3</v>
      </c>
      <c r="Z52" s="44"/>
    </row>
    <row r="53" spans="2:26" x14ac:dyDescent="0.25">
      <c r="B53" s="38">
        <v>37</v>
      </c>
      <c r="C53" s="121">
        <v>0.84791666666666665</v>
      </c>
      <c r="D53" s="123">
        <v>0.8520833333333333</v>
      </c>
      <c r="E53" s="96">
        <v>0.85555555555555551</v>
      </c>
      <c r="F53" s="96">
        <v>0.85763888888888895</v>
      </c>
      <c r="G53" s="96">
        <v>0.86041666666666672</v>
      </c>
      <c r="H53" s="96">
        <v>0.86805555555555558</v>
      </c>
      <c r="I53" s="96">
        <v>0.87222222222222223</v>
      </c>
      <c r="J53" s="96">
        <v>0.87708333333333344</v>
      </c>
      <c r="K53" s="96">
        <v>0.88055555555555565</v>
      </c>
      <c r="L53" s="121">
        <v>0.88263888888888908</v>
      </c>
      <c r="M53" s="96">
        <v>0.88541666666666685</v>
      </c>
      <c r="N53" s="96">
        <v>0.88750000000000029</v>
      </c>
      <c r="O53" s="96">
        <v>0.89166666666666694</v>
      </c>
      <c r="P53" s="96">
        <v>0.89652777777777815</v>
      </c>
      <c r="Q53" s="96">
        <v>0.90138888888888924</v>
      </c>
      <c r="R53" s="96">
        <v>0.90486111111111145</v>
      </c>
      <c r="S53" s="96">
        <v>0.90694444444444489</v>
      </c>
      <c r="T53" s="96">
        <v>0.90972222222222265</v>
      </c>
      <c r="U53" s="121">
        <v>0.91388888888888931</v>
      </c>
      <c r="V53" s="20">
        <f t="shared" si="3"/>
        <v>26.29</v>
      </c>
      <c r="W53" s="21">
        <f t="shared" si="4"/>
        <v>6.5972222222222654E-2</v>
      </c>
      <c r="X53" s="22">
        <f t="shared" si="5"/>
        <v>16.477894736841996</v>
      </c>
      <c r="Y53" s="39">
        <f t="shared" si="2"/>
        <v>6.9444444444444198E-3</v>
      </c>
      <c r="Z53" s="44"/>
    </row>
    <row r="54" spans="2:26" x14ac:dyDescent="0.25">
      <c r="B54" s="38">
        <v>38</v>
      </c>
      <c r="C54" s="121">
        <v>0.85486111111111107</v>
      </c>
      <c r="D54" s="123">
        <v>0.85902777777777772</v>
      </c>
      <c r="E54" s="96">
        <v>0.86249999999999993</v>
      </c>
      <c r="F54" s="96">
        <v>0.86458333333333337</v>
      </c>
      <c r="G54" s="96">
        <v>0.86736111111111114</v>
      </c>
      <c r="H54" s="96">
        <v>0.875</v>
      </c>
      <c r="I54" s="96">
        <v>0.87916666666666665</v>
      </c>
      <c r="J54" s="96">
        <v>0.88402777777777786</v>
      </c>
      <c r="K54" s="96">
        <v>0.88750000000000007</v>
      </c>
      <c r="L54" s="121">
        <v>0.8895833333333335</v>
      </c>
      <c r="M54" s="96">
        <v>0.89236111111111127</v>
      </c>
      <c r="N54" s="96">
        <v>0.89444444444444471</v>
      </c>
      <c r="O54" s="96">
        <v>0.89861111111111136</v>
      </c>
      <c r="P54" s="96">
        <v>0.90347222222222257</v>
      </c>
      <c r="Q54" s="96">
        <v>0.90833333333333366</v>
      </c>
      <c r="R54" s="96">
        <v>0.91180555555555587</v>
      </c>
      <c r="S54" s="96">
        <v>0.91388888888888931</v>
      </c>
      <c r="T54" s="96">
        <v>0.91666666666666707</v>
      </c>
      <c r="U54" s="121">
        <v>0.92083333333333373</v>
      </c>
      <c r="V54" s="20">
        <f t="shared" si="3"/>
        <v>26.29</v>
      </c>
      <c r="W54" s="21">
        <f t="shared" si="4"/>
        <v>6.5972222222222654E-2</v>
      </c>
      <c r="X54" s="22">
        <f t="shared" si="5"/>
        <v>16.477894736841996</v>
      </c>
      <c r="Y54" s="39">
        <f t="shared" si="2"/>
        <v>7.6388888888889728E-3</v>
      </c>
      <c r="Z54" s="44"/>
    </row>
    <row r="55" spans="2:26" x14ac:dyDescent="0.25">
      <c r="B55" s="38">
        <v>39</v>
      </c>
      <c r="C55" s="121">
        <v>0.86250000000000004</v>
      </c>
      <c r="D55" s="123">
        <v>0.8666666666666667</v>
      </c>
      <c r="E55" s="96">
        <v>0.87013888888888891</v>
      </c>
      <c r="F55" s="96">
        <v>0.87222222222222234</v>
      </c>
      <c r="G55" s="96">
        <v>0.87500000000000011</v>
      </c>
      <c r="H55" s="96">
        <v>0.88263888888888897</v>
      </c>
      <c r="I55" s="96">
        <v>0.88680555555555562</v>
      </c>
      <c r="J55" s="96">
        <v>0.89166666666666683</v>
      </c>
      <c r="K55" s="96">
        <v>0.89513888888888904</v>
      </c>
      <c r="L55" s="121">
        <v>0.89722222222222248</v>
      </c>
      <c r="M55" s="96">
        <v>0.90000000000000024</v>
      </c>
      <c r="N55" s="96">
        <v>0.90208333333333368</v>
      </c>
      <c r="O55" s="96">
        <v>0.90625000000000033</v>
      </c>
      <c r="P55" s="96">
        <v>0.91111111111111154</v>
      </c>
      <c r="Q55" s="96">
        <v>0.91597222222222263</v>
      </c>
      <c r="R55" s="96">
        <v>0.91944444444444484</v>
      </c>
      <c r="S55" s="96">
        <v>0.92152777777777828</v>
      </c>
      <c r="T55" s="96">
        <v>0.92430555555555605</v>
      </c>
      <c r="U55" s="121">
        <v>0.9284722222222227</v>
      </c>
      <c r="V55" s="20">
        <f t="shared" si="3"/>
        <v>26.29</v>
      </c>
      <c r="W55" s="21">
        <f t="shared" si="4"/>
        <v>6.5972222222222654E-2</v>
      </c>
      <c r="X55" s="22">
        <f t="shared" si="5"/>
        <v>16.477894736841996</v>
      </c>
      <c r="Y55" s="39">
        <f t="shared" si="2"/>
        <v>8.3333333333333037E-3</v>
      </c>
      <c r="Z55" s="44"/>
    </row>
    <row r="56" spans="2:26" x14ac:dyDescent="0.25">
      <c r="B56" s="38">
        <v>40</v>
      </c>
      <c r="C56" s="121">
        <v>0.87083333333333335</v>
      </c>
      <c r="D56" s="123">
        <v>0.875</v>
      </c>
      <c r="E56" s="96">
        <v>0.87847222222222232</v>
      </c>
      <c r="F56" s="96">
        <v>0.88055555555555576</v>
      </c>
      <c r="G56" s="96">
        <v>0.88333333333333353</v>
      </c>
      <c r="H56" s="96">
        <v>0.8895833333333335</v>
      </c>
      <c r="I56" s="96">
        <v>0.89305555555555582</v>
      </c>
      <c r="J56" s="96">
        <v>0.89791666666666692</v>
      </c>
      <c r="K56" s="96">
        <v>0.90069444444444469</v>
      </c>
      <c r="L56" s="121">
        <v>0.90277777777777812</v>
      </c>
      <c r="M56" s="96">
        <v>0.90555555555555589</v>
      </c>
      <c r="N56" s="96">
        <v>0.90763888888888933</v>
      </c>
      <c r="O56" s="96">
        <v>0.91111111111111165</v>
      </c>
      <c r="P56" s="96">
        <v>0.91597222222222285</v>
      </c>
      <c r="Q56" s="96">
        <v>0.92083333333333395</v>
      </c>
      <c r="R56" s="96">
        <v>0.92430555555555616</v>
      </c>
      <c r="S56" s="96">
        <v>0.92638888888888959</v>
      </c>
      <c r="T56" s="96">
        <v>0.92916666666666736</v>
      </c>
      <c r="U56" s="121">
        <v>0.93263888888888968</v>
      </c>
      <c r="V56" s="20">
        <f t="shared" si="3"/>
        <v>26.29</v>
      </c>
      <c r="W56" s="21">
        <f t="shared" si="4"/>
        <v>6.1805555555556335E-2</v>
      </c>
      <c r="X56" s="22">
        <f t="shared" si="5"/>
        <v>17.588764044943598</v>
      </c>
      <c r="Y56" s="39">
        <f t="shared" si="2"/>
        <v>8.3333333333333037E-3</v>
      </c>
      <c r="Z56" s="44"/>
    </row>
    <row r="57" spans="2:26" x14ac:dyDescent="0.25">
      <c r="B57" s="38">
        <v>41</v>
      </c>
      <c r="C57" s="121">
        <v>0.87916666666666665</v>
      </c>
      <c r="D57" s="123">
        <v>0.8833333333333333</v>
      </c>
      <c r="E57" s="96">
        <v>0.88680555555555562</v>
      </c>
      <c r="F57" s="96">
        <v>0.88888888888888906</v>
      </c>
      <c r="G57" s="96">
        <v>0.89166666666666683</v>
      </c>
      <c r="H57" s="96">
        <v>0.89791666666666681</v>
      </c>
      <c r="I57" s="96">
        <v>0.90138888888888913</v>
      </c>
      <c r="J57" s="96">
        <v>0.90625000000000022</v>
      </c>
      <c r="K57" s="96">
        <v>0.90902777777777799</v>
      </c>
      <c r="L57" s="121">
        <v>0.91111111111111143</v>
      </c>
      <c r="M57" s="96">
        <v>0.91388888888888919</v>
      </c>
      <c r="N57" s="96">
        <v>0.91597222222222263</v>
      </c>
      <c r="O57" s="96">
        <v>0.91944444444444495</v>
      </c>
      <c r="P57" s="96">
        <v>0.92430555555555616</v>
      </c>
      <c r="Q57" s="96">
        <v>0.92916666666666725</v>
      </c>
      <c r="R57" s="96">
        <v>0.93263888888888946</v>
      </c>
      <c r="S57" s="96">
        <v>0.9347222222222229</v>
      </c>
      <c r="T57" s="96">
        <v>0.93750000000000067</v>
      </c>
      <c r="U57" s="121">
        <v>0.94097222222222299</v>
      </c>
      <c r="V57" s="20">
        <f t="shared" si="3"/>
        <v>26.29</v>
      </c>
      <c r="W57" s="21">
        <f t="shared" si="4"/>
        <v>6.1805555555556335E-2</v>
      </c>
      <c r="X57" s="22">
        <f t="shared" si="5"/>
        <v>17.588764044943598</v>
      </c>
      <c r="Y57" s="39">
        <f t="shared" si="2"/>
        <v>8.3333333333333037E-3</v>
      </c>
      <c r="Z57" s="44"/>
    </row>
    <row r="58" spans="2:26" x14ac:dyDescent="0.25">
      <c r="B58" s="38">
        <v>42</v>
      </c>
      <c r="C58" s="121">
        <v>0.88749999999999996</v>
      </c>
      <c r="D58" s="123">
        <v>0.89166666666666661</v>
      </c>
      <c r="E58" s="96">
        <v>0.89513888888888893</v>
      </c>
      <c r="F58" s="96">
        <v>0.89722222222222237</v>
      </c>
      <c r="G58" s="96">
        <v>0.90000000000000013</v>
      </c>
      <c r="H58" s="96">
        <v>0.90625000000000011</v>
      </c>
      <c r="I58" s="96">
        <v>0.90972222222222243</v>
      </c>
      <c r="J58" s="96">
        <v>0.91458333333333353</v>
      </c>
      <c r="K58" s="96">
        <v>0.91736111111111129</v>
      </c>
      <c r="L58" s="121">
        <v>0.91944444444444473</v>
      </c>
      <c r="M58" s="96">
        <v>0.9222222222222225</v>
      </c>
      <c r="N58" s="96">
        <v>0.92430555555555594</v>
      </c>
      <c r="O58" s="96">
        <v>0.92777777777777826</v>
      </c>
      <c r="P58" s="96">
        <v>0.93263888888888946</v>
      </c>
      <c r="Q58" s="96">
        <v>0.93750000000000056</v>
      </c>
      <c r="R58" s="96">
        <v>0.94097222222222276</v>
      </c>
      <c r="S58" s="96">
        <v>0.9430555555555562</v>
      </c>
      <c r="T58" s="96">
        <v>0.94583333333333397</v>
      </c>
      <c r="U58" s="121">
        <v>0.94930555555555629</v>
      </c>
      <c r="V58" s="20">
        <f t="shared" si="3"/>
        <v>26.29</v>
      </c>
      <c r="W58" s="21">
        <f t="shared" si="4"/>
        <v>6.1805555555556335E-2</v>
      </c>
      <c r="X58" s="22">
        <f t="shared" si="5"/>
        <v>17.588764044943598</v>
      </c>
      <c r="Y58" s="39">
        <f t="shared" si="2"/>
        <v>8.3333333333333037E-3</v>
      </c>
      <c r="Z58" s="44"/>
    </row>
    <row r="59" spans="2:26" x14ac:dyDescent="0.25">
      <c r="B59" s="38">
        <v>43</v>
      </c>
      <c r="C59" s="121">
        <v>0.89583333333333326</v>
      </c>
      <c r="D59" s="123">
        <v>0.89999999999999991</v>
      </c>
      <c r="E59" s="96">
        <v>0.90347222222222223</v>
      </c>
      <c r="F59" s="96">
        <v>0.90555555555555567</v>
      </c>
      <c r="G59" s="96">
        <v>0.90833333333333344</v>
      </c>
      <c r="H59" s="96">
        <v>0.91458333333333341</v>
      </c>
      <c r="I59" s="96">
        <v>0.91805555555555574</v>
      </c>
      <c r="J59" s="96">
        <v>0.92291666666666683</v>
      </c>
      <c r="K59" s="96">
        <v>0.9256944444444446</v>
      </c>
      <c r="L59" s="121">
        <v>0.92777777777777803</v>
      </c>
      <c r="M59" s="96">
        <v>0.9305555555555558</v>
      </c>
      <c r="N59" s="96">
        <v>0.93263888888888924</v>
      </c>
      <c r="O59" s="96">
        <v>0.93611111111111156</v>
      </c>
      <c r="P59" s="96">
        <v>0.94097222222222276</v>
      </c>
      <c r="Q59" s="96">
        <v>0.94583333333333386</v>
      </c>
      <c r="R59" s="96">
        <v>0.94930555555555607</v>
      </c>
      <c r="S59" s="96">
        <v>0.95138888888888951</v>
      </c>
      <c r="T59" s="96">
        <v>0.95416666666666727</v>
      </c>
      <c r="U59" s="121">
        <v>0.95763888888888959</v>
      </c>
      <c r="V59" s="20">
        <f t="shared" si="3"/>
        <v>26.29</v>
      </c>
      <c r="W59" s="21">
        <f t="shared" si="4"/>
        <v>6.1805555555556335E-2</v>
      </c>
      <c r="X59" s="22">
        <f t="shared" si="5"/>
        <v>17.588764044943598</v>
      </c>
      <c r="Y59" s="39">
        <f t="shared" si="2"/>
        <v>8.3333333333333037E-3</v>
      </c>
      <c r="Z59" s="44"/>
    </row>
    <row r="60" spans="2:26" x14ac:dyDescent="0.25">
      <c r="B60" s="38">
        <v>44</v>
      </c>
      <c r="C60" s="121">
        <v>0.90416666666666656</v>
      </c>
      <c r="D60" s="123">
        <v>0.90833333333333321</v>
      </c>
      <c r="E60" s="96">
        <v>0.91180555555555554</v>
      </c>
      <c r="F60" s="96">
        <v>0.91388888888888897</v>
      </c>
      <c r="G60" s="96">
        <v>0.91666666666666674</v>
      </c>
      <c r="H60" s="96">
        <v>0.92291666666666672</v>
      </c>
      <c r="I60" s="96">
        <v>0.92638888888888904</v>
      </c>
      <c r="J60" s="96">
        <v>0.93125000000000013</v>
      </c>
      <c r="K60" s="96">
        <v>0.9340277777777779</v>
      </c>
      <c r="L60" s="121">
        <v>0.93611111111111134</v>
      </c>
      <c r="M60" s="96">
        <v>0.93888888888888911</v>
      </c>
      <c r="N60" s="96">
        <v>0.94097222222222254</v>
      </c>
      <c r="O60" s="96">
        <v>0.94444444444444486</v>
      </c>
      <c r="P60" s="96">
        <v>0.94930555555555607</v>
      </c>
      <c r="Q60" s="96">
        <v>0.95416666666666716</v>
      </c>
      <c r="R60" s="96">
        <v>0.95763888888888937</v>
      </c>
      <c r="S60" s="96">
        <v>0.95972222222222281</v>
      </c>
      <c r="T60" s="96">
        <v>0.96250000000000058</v>
      </c>
      <c r="U60" s="121">
        <v>0.9659722222222229</v>
      </c>
      <c r="V60" s="20">
        <f t="shared" si="3"/>
        <v>26.29</v>
      </c>
      <c r="W60" s="21">
        <f t="shared" si="4"/>
        <v>6.1805555555556335E-2</v>
      </c>
      <c r="X60" s="22">
        <f t="shared" si="5"/>
        <v>17.588764044943598</v>
      </c>
      <c r="Y60" s="39">
        <f t="shared" si="2"/>
        <v>8.3333333333333037E-3</v>
      </c>
      <c r="Z60" s="44"/>
    </row>
    <row r="61" spans="2:26" x14ac:dyDescent="0.25">
      <c r="B61" s="38">
        <v>45</v>
      </c>
      <c r="C61" s="121">
        <v>0.91249999999999987</v>
      </c>
      <c r="D61" s="123">
        <v>0.91666666666666652</v>
      </c>
      <c r="E61" s="96">
        <v>0.92013888888888884</v>
      </c>
      <c r="F61" s="96">
        <v>0.92222222222222228</v>
      </c>
      <c r="G61" s="96">
        <v>0.92500000000000004</v>
      </c>
      <c r="H61" s="96">
        <v>0.93125000000000002</v>
      </c>
      <c r="I61" s="96">
        <v>0.93472222222222234</v>
      </c>
      <c r="J61" s="96">
        <v>0.93958333333333344</v>
      </c>
      <c r="K61" s="96">
        <v>0.9423611111111112</v>
      </c>
      <c r="L61" s="121">
        <v>0.94444444444444464</v>
      </c>
      <c r="M61" s="96">
        <v>0.94722222222222241</v>
      </c>
      <c r="N61" s="96">
        <v>0.94930555555555585</v>
      </c>
      <c r="O61" s="96">
        <v>0.95277777777777817</v>
      </c>
      <c r="P61" s="96">
        <v>0.95763888888888937</v>
      </c>
      <c r="Q61" s="96">
        <v>0.96250000000000047</v>
      </c>
      <c r="R61" s="96">
        <v>0.96597222222222268</v>
      </c>
      <c r="S61" s="96">
        <v>0.96805555555555611</v>
      </c>
      <c r="T61" s="96">
        <v>0.97083333333333388</v>
      </c>
      <c r="U61" s="121">
        <v>0.9743055555555562</v>
      </c>
      <c r="V61" s="20">
        <f t="shared" si="3"/>
        <v>26.29</v>
      </c>
      <c r="W61" s="21">
        <f t="shared" si="4"/>
        <v>6.1805555555556335E-2</v>
      </c>
      <c r="X61" s="22">
        <f t="shared" si="5"/>
        <v>17.588764044943598</v>
      </c>
      <c r="Y61" s="39">
        <f t="shared" si="2"/>
        <v>1.041666666666663E-2</v>
      </c>
      <c r="Z61" s="44"/>
    </row>
    <row r="62" spans="2:26" x14ac:dyDescent="0.25">
      <c r="B62" s="38">
        <v>46</v>
      </c>
      <c r="C62" s="121">
        <v>0.9229166666666665</v>
      </c>
      <c r="D62" s="123">
        <v>0.92708333333333315</v>
      </c>
      <c r="E62" s="96">
        <v>0.93055555555555547</v>
      </c>
      <c r="F62" s="96">
        <v>0.93263888888888891</v>
      </c>
      <c r="G62" s="96">
        <v>0.93541666666666667</v>
      </c>
      <c r="H62" s="96">
        <v>0.94166666666666665</v>
      </c>
      <c r="I62" s="96">
        <v>0.94513888888888897</v>
      </c>
      <c r="J62" s="96">
        <v>0.95000000000000007</v>
      </c>
      <c r="K62" s="96">
        <v>0.95277777777777783</v>
      </c>
      <c r="L62" s="121">
        <v>0.95486111111111127</v>
      </c>
      <c r="M62" s="96">
        <v>0.95763888888888904</v>
      </c>
      <c r="N62" s="96">
        <v>0.95972222222222248</v>
      </c>
      <c r="O62" s="96">
        <v>0.9631944444444448</v>
      </c>
      <c r="P62" s="96">
        <v>0.968055555555556</v>
      </c>
      <c r="Q62" s="96">
        <v>0.9729166666666671</v>
      </c>
      <c r="R62" s="96">
        <v>0.97638888888888931</v>
      </c>
      <c r="S62" s="96">
        <v>0.97847222222222274</v>
      </c>
      <c r="T62" s="96">
        <v>0.98125000000000051</v>
      </c>
      <c r="U62" s="121">
        <v>0.98472222222222283</v>
      </c>
      <c r="V62" s="20">
        <f t="shared" si="3"/>
        <v>26.29</v>
      </c>
      <c r="W62" s="21">
        <f t="shared" ref="W62:W71" si="6">U62-C62</f>
        <v>6.1805555555556335E-2</v>
      </c>
      <c r="X62" s="22">
        <f t="shared" ref="X62:X71" si="7">60*$I$76/(W62*60*24)</f>
        <v>17.588764044943598</v>
      </c>
      <c r="Y62" s="39">
        <f t="shared" ref="Y62:Y70" si="8">C63-C62</f>
        <v>1.041666666666663E-2</v>
      </c>
      <c r="Z62" s="44"/>
    </row>
    <row r="63" spans="2:26" x14ac:dyDescent="0.25">
      <c r="B63" s="38">
        <v>47</v>
      </c>
      <c r="C63" s="121">
        <v>0.93333333333333313</v>
      </c>
      <c r="D63" s="123">
        <v>0.93749999999999978</v>
      </c>
      <c r="E63" s="96">
        <v>0.9409722222222221</v>
      </c>
      <c r="F63" s="96">
        <v>0.94305555555555554</v>
      </c>
      <c r="G63" s="96">
        <v>0.9458333333333333</v>
      </c>
      <c r="H63" s="96">
        <v>0.95208333333333328</v>
      </c>
      <c r="I63" s="96">
        <v>0.9555555555555556</v>
      </c>
      <c r="J63" s="96">
        <v>0.9604166666666667</v>
      </c>
      <c r="K63" s="96">
        <v>0.96319444444444446</v>
      </c>
      <c r="L63" s="121">
        <v>0.9652777777777779</v>
      </c>
      <c r="M63" s="96">
        <v>0.96805555555555567</v>
      </c>
      <c r="N63" s="96">
        <v>0.97013888888888911</v>
      </c>
      <c r="O63" s="96">
        <v>0.97361111111111143</v>
      </c>
      <c r="P63" s="96">
        <v>0.97847222222222263</v>
      </c>
      <c r="Q63" s="96">
        <v>0.98333333333333373</v>
      </c>
      <c r="R63" s="96">
        <v>0.98680555555555594</v>
      </c>
      <c r="S63" s="96">
        <v>0.98888888888888937</v>
      </c>
      <c r="T63" s="96">
        <v>0.99166666666666714</v>
      </c>
      <c r="U63" s="121">
        <v>0.99513888888888946</v>
      </c>
      <c r="V63" s="20">
        <f t="shared" si="3"/>
        <v>26.29</v>
      </c>
      <c r="W63" s="21">
        <f t="shared" si="6"/>
        <v>6.1805555555556335E-2</v>
      </c>
      <c r="X63" s="22">
        <f t="shared" si="7"/>
        <v>17.588764044943598</v>
      </c>
      <c r="Y63" s="39">
        <f t="shared" si="8"/>
        <v>1.041666666666663E-2</v>
      </c>
      <c r="Z63" s="44"/>
    </row>
    <row r="64" spans="2:26" x14ac:dyDescent="0.25">
      <c r="B64" s="38">
        <v>48</v>
      </c>
      <c r="C64" s="121">
        <v>0.94374999999999976</v>
      </c>
      <c r="D64" s="123">
        <v>0.94791666666666641</v>
      </c>
      <c r="E64" s="96">
        <v>0.95138888888888873</v>
      </c>
      <c r="F64" s="96">
        <v>0.95347222222222217</v>
      </c>
      <c r="G64" s="96">
        <v>0.95624999999999993</v>
      </c>
      <c r="H64" s="96">
        <v>0.96249999999999991</v>
      </c>
      <c r="I64" s="96">
        <v>0.96597222222222223</v>
      </c>
      <c r="J64" s="96">
        <v>0.97083333333333333</v>
      </c>
      <c r="K64" s="96">
        <v>0.97361111111111109</v>
      </c>
      <c r="L64" s="121">
        <v>0.97569444444444453</v>
      </c>
      <c r="M64" s="96">
        <v>0.9784722222222223</v>
      </c>
      <c r="N64" s="96">
        <v>0.98055555555555574</v>
      </c>
      <c r="O64" s="96">
        <v>0.98402777777777806</v>
      </c>
      <c r="P64" s="96">
        <v>0.98888888888888926</v>
      </c>
      <c r="Q64" s="96">
        <v>0.99375000000000036</v>
      </c>
      <c r="R64" s="96">
        <v>0.99722222222222257</v>
      </c>
      <c r="S64" s="96">
        <v>0.999305555555556</v>
      </c>
      <c r="T64" s="96">
        <v>1.0020833333333337</v>
      </c>
      <c r="U64" s="121">
        <v>1.005555555555556</v>
      </c>
      <c r="V64" s="20">
        <f t="shared" si="3"/>
        <v>26.29</v>
      </c>
      <c r="W64" s="21">
        <f>(U64+1)-C64</f>
        <v>1.0618055555555563</v>
      </c>
      <c r="X64" s="22">
        <f t="shared" si="7"/>
        <v>1.0238064094179196</v>
      </c>
      <c r="Y64" s="39">
        <f t="shared" si="8"/>
        <v>1.041666666666663E-2</v>
      </c>
      <c r="Z64" s="44"/>
    </row>
    <row r="65" spans="2:26" x14ac:dyDescent="0.25">
      <c r="B65" s="38">
        <v>49</v>
      </c>
      <c r="C65" s="121">
        <v>0.95416666666666639</v>
      </c>
      <c r="D65" s="123">
        <v>0.95833333333333304</v>
      </c>
      <c r="E65" s="96">
        <v>0.96111111111111081</v>
      </c>
      <c r="F65" s="96">
        <v>0.96319444444444413</v>
      </c>
      <c r="G65" s="96">
        <v>0.96527777777777746</v>
      </c>
      <c r="H65" s="96">
        <v>0.97083333333333299</v>
      </c>
      <c r="I65" s="96">
        <v>0.9743055555555552</v>
      </c>
      <c r="J65" s="96">
        <v>0.97847222222222185</v>
      </c>
      <c r="K65" s="96">
        <v>0.98124999999999962</v>
      </c>
      <c r="L65" s="121">
        <v>0.98333333333333295</v>
      </c>
      <c r="M65" s="96">
        <v>0.98611111111111072</v>
      </c>
      <c r="N65" s="96">
        <v>0.98819444444444404</v>
      </c>
      <c r="O65" s="96">
        <v>0.99166666666666625</v>
      </c>
      <c r="P65" s="96">
        <v>0.99513888888888846</v>
      </c>
      <c r="Q65" s="96">
        <v>0.99930555555555511</v>
      </c>
      <c r="R65" s="96">
        <v>1.0027777777777773</v>
      </c>
      <c r="S65" s="96">
        <v>1.0048611111111105</v>
      </c>
      <c r="T65" s="96">
        <v>1.0069444444444438</v>
      </c>
      <c r="U65" s="121">
        <v>1.0104166666666661</v>
      </c>
      <c r="V65" s="20">
        <f t="shared" si="3"/>
        <v>26.29</v>
      </c>
      <c r="W65" s="21">
        <f t="shared" ref="W65:W68" si="9">(U65+1)-C65</f>
        <v>1.0562499999999997</v>
      </c>
      <c r="X65" s="22">
        <f t="shared" si="7"/>
        <v>1.0291913214990143</v>
      </c>
      <c r="Y65" s="39">
        <f t="shared" si="8"/>
        <v>1.1805555555555625E-2</v>
      </c>
      <c r="Z65" s="44"/>
    </row>
    <row r="66" spans="2:26" x14ac:dyDescent="0.25">
      <c r="B66" s="38">
        <v>50</v>
      </c>
      <c r="C66" s="121">
        <v>0.96597222222222201</v>
      </c>
      <c r="D66" s="123">
        <v>0.97013888888888866</v>
      </c>
      <c r="E66" s="96">
        <v>0.97291666666666643</v>
      </c>
      <c r="F66" s="96">
        <v>0.97499999999999976</v>
      </c>
      <c r="G66" s="96">
        <v>0.97708333333333308</v>
      </c>
      <c r="H66" s="96">
        <v>0.98263888888888862</v>
      </c>
      <c r="I66" s="96">
        <v>0.98611111111111083</v>
      </c>
      <c r="J66" s="96">
        <v>0.99027777777777748</v>
      </c>
      <c r="K66" s="96">
        <v>0.99305555555555525</v>
      </c>
      <c r="L66" s="121">
        <v>0.99513888888888857</v>
      </c>
      <c r="M66" s="96">
        <v>0.99791666666666634</v>
      </c>
      <c r="N66" s="96">
        <v>0.99999999999999967</v>
      </c>
      <c r="O66" s="96">
        <v>1.0034722222222219</v>
      </c>
      <c r="P66" s="96">
        <v>1.0069444444444442</v>
      </c>
      <c r="Q66" s="96">
        <v>1.0111111111111108</v>
      </c>
      <c r="R66" s="96">
        <v>1.0145833333333332</v>
      </c>
      <c r="S66" s="96">
        <v>1.0166666666666666</v>
      </c>
      <c r="T66" s="96">
        <v>1.0187499999999998</v>
      </c>
      <c r="U66" s="121">
        <v>1.0222222222222221</v>
      </c>
      <c r="V66" s="20">
        <f t="shared" si="3"/>
        <v>26.29</v>
      </c>
      <c r="W66" s="21">
        <f t="shared" si="9"/>
        <v>1.0562500000000001</v>
      </c>
      <c r="X66" s="22">
        <f t="shared" si="7"/>
        <v>1.0291913214990138</v>
      </c>
      <c r="Y66" s="39">
        <f t="shared" si="8"/>
        <v>1.1805555555555625E-2</v>
      </c>
      <c r="Z66" s="44"/>
    </row>
    <row r="67" spans="2:26" x14ac:dyDescent="0.25">
      <c r="B67" s="38">
        <v>51</v>
      </c>
      <c r="C67" s="121">
        <v>0.97777777777777763</v>
      </c>
      <c r="D67" s="123">
        <v>0.98194444444444429</v>
      </c>
      <c r="E67" s="96">
        <v>0.98472222222222205</v>
      </c>
      <c r="F67" s="96">
        <v>0.98680555555555538</v>
      </c>
      <c r="G67" s="96">
        <v>0.98888888888888871</v>
      </c>
      <c r="H67" s="96">
        <v>0.99444444444444424</v>
      </c>
      <c r="I67" s="96">
        <v>0.99791666666666645</v>
      </c>
      <c r="J67" s="96">
        <v>1.0020833333333332</v>
      </c>
      <c r="K67" s="96">
        <v>1.004861111111111</v>
      </c>
      <c r="L67" s="121">
        <v>1.0069444444444442</v>
      </c>
      <c r="M67" s="96">
        <v>1.009722222222222</v>
      </c>
      <c r="N67" s="96">
        <v>1.0118055555555552</v>
      </c>
      <c r="O67" s="96">
        <v>1.0152777777777775</v>
      </c>
      <c r="P67" s="96">
        <v>1.0187499999999998</v>
      </c>
      <c r="Q67" s="96">
        <v>1.0229166666666665</v>
      </c>
      <c r="R67" s="96">
        <v>1.0263888888888888</v>
      </c>
      <c r="S67" s="96">
        <v>1.0284722222222222</v>
      </c>
      <c r="T67" s="96">
        <v>1.0305555555555554</v>
      </c>
      <c r="U67" s="121">
        <v>1.0340277777777778</v>
      </c>
      <c r="V67" s="20">
        <f t="shared" si="3"/>
        <v>26.29</v>
      </c>
      <c r="W67" s="21">
        <f t="shared" si="9"/>
        <v>1.0562500000000001</v>
      </c>
      <c r="X67" s="22">
        <f t="shared" si="7"/>
        <v>1.0291913214990138</v>
      </c>
      <c r="Y67" s="39">
        <f t="shared" si="8"/>
        <v>1.1805555555555625E-2</v>
      </c>
      <c r="Z67" s="44"/>
    </row>
    <row r="68" spans="2:26" x14ac:dyDescent="0.25">
      <c r="B68" s="38">
        <v>52</v>
      </c>
      <c r="C68" s="121">
        <v>0.98958333333333326</v>
      </c>
      <c r="D68" s="123">
        <v>0.99374999999999991</v>
      </c>
      <c r="E68" s="96">
        <v>0.99652777777777768</v>
      </c>
      <c r="F68" s="96">
        <v>0.99861111111111101</v>
      </c>
      <c r="G68" s="96">
        <v>1.0006944444444443</v>
      </c>
      <c r="H68" s="96">
        <v>1.0062499999999999</v>
      </c>
      <c r="I68" s="96">
        <v>1.009722222222222</v>
      </c>
      <c r="J68" s="96">
        <v>1.0138888888888886</v>
      </c>
      <c r="K68" s="96">
        <v>1.0166666666666664</v>
      </c>
      <c r="L68" s="121">
        <v>1.0187499999999998</v>
      </c>
      <c r="M68" s="96">
        <v>1.0215277777777776</v>
      </c>
      <c r="N68" s="96">
        <v>1.0236111111111108</v>
      </c>
      <c r="O68" s="96">
        <v>1.0270833333333331</v>
      </c>
      <c r="P68" s="96">
        <v>1.0305555555555554</v>
      </c>
      <c r="Q68" s="96">
        <v>1.0347222222222221</v>
      </c>
      <c r="R68" s="96">
        <v>1.0381944444444444</v>
      </c>
      <c r="S68" s="96">
        <v>1.0402777777777779</v>
      </c>
      <c r="T68" s="96">
        <v>1.0423611111111111</v>
      </c>
      <c r="U68" s="121">
        <v>1.0458333333333334</v>
      </c>
      <c r="V68" s="20">
        <f t="shared" si="3"/>
        <v>26.29</v>
      </c>
      <c r="W68" s="21">
        <f t="shared" si="9"/>
        <v>1.0562500000000001</v>
      </c>
      <c r="X68" s="22">
        <f t="shared" si="7"/>
        <v>1.0291913214990138</v>
      </c>
      <c r="Y68" s="39">
        <f>(C69+1)-C68</f>
        <v>1.0118055555555558</v>
      </c>
      <c r="Z68" s="44"/>
    </row>
    <row r="69" spans="2:26" x14ac:dyDescent="0.25">
      <c r="B69" s="38">
        <v>53</v>
      </c>
      <c r="C69" s="121">
        <v>1.0013888888888889</v>
      </c>
      <c r="D69" s="123">
        <v>1.0055555555555555</v>
      </c>
      <c r="E69" s="96">
        <v>1.0083333333333333</v>
      </c>
      <c r="F69" s="96">
        <v>1.0104166666666665</v>
      </c>
      <c r="G69" s="96">
        <v>1.0124999999999997</v>
      </c>
      <c r="H69" s="96">
        <v>1.0180555555555553</v>
      </c>
      <c r="I69" s="96">
        <v>1.0215277777777776</v>
      </c>
      <c r="J69" s="96">
        <v>1.0256944444444442</v>
      </c>
      <c r="K69" s="96">
        <v>1.028472222222222</v>
      </c>
      <c r="L69" s="121">
        <v>1.0305555555555554</v>
      </c>
      <c r="M69" s="96">
        <v>1.0333333333333332</v>
      </c>
      <c r="N69" s="96">
        <v>1.0354166666666664</v>
      </c>
      <c r="O69" s="96">
        <v>1.0388888888888888</v>
      </c>
      <c r="P69" s="96">
        <v>1.0423611111111111</v>
      </c>
      <c r="Q69" s="96">
        <v>1.0465277777777777</v>
      </c>
      <c r="R69" s="96">
        <v>1.05</v>
      </c>
      <c r="S69" s="96">
        <v>1.0520833333333335</v>
      </c>
      <c r="T69" s="96">
        <v>1.0541666666666667</v>
      </c>
      <c r="U69" s="121">
        <v>1.057638888888889</v>
      </c>
      <c r="V69" s="20">
        <f t="shared" si="3"/>
        <v>26.29</v>
      </c>
      <c r="W69" s="21">
        <f t="shared" si="6"/>
        <v>5.6250000000000133E-2</v>
      </c>
      <c r="X69" s="22">
        <f t="shared" si="7"/>
        <v>19.32592592592588</v>
      </c>
      <c r="Y69" s="39">
        <f t="shared" si="8"/>
        <v>1.1805555555555625E-2</v>
      </c>
      <c r="Z69" s="44"/>
    </row>
    <row r="70" spans="2:26" x14ac:dyDescent="0.25">
      <c r="B70" s="38">
        <v>54</v>
      </c>
      <c r="C70" s="121">
        <v>1.0131944444444445</v>
      </c>
      <c r="D70" s="123">
        <v>1.0173611111111112</v>
      </c>
      <c r="E70" s="96">
        <v>1.0201388888888889</v>
      </c>
      <c r="F70" s="96">
        <v>1.0222222222222221</v>
      </c>
      <c r="G70" s="96">
        <v>1.0243055555555554</v>
      </c>
      <c r="H70" s="96">
        <v>1.0298611111111109</v>
      </c>
      <c r="I70" s="96">
        <v>1.0333333333333332</v>
      </c>
      <c r="J70" s="96">
        <v>1.0374999999999999</v>
      </c>
      <c r="K70" s="96">
        <v>1.0402777777777776</v>
      </c>
      <c r="L70" s="121">
        <v>1.0423611111111111</v>
      </c>
      <c r="M70" s="96">
        <v>1.0451388888888888</v>
      </c>
      <c r="N70" s="96">
        <v>1.0472222222222221</v>
      </c>
      <c r="O70" s="96">
        <v>1.0506944444444444</v>
      </c>
      <c r="P70" s="96">
        <v>1.0541666666666667</v>
      </c>
      <c r="Q70" s="96">
        <v>1.0583333333333333</v>
      </c>
      <c r="R70" s="96">
        <v>1.0618055555555557</v>
      </c>
      <c r="S70" s="96">
        <v>1.0638888888888891</v>
      </c>
      <c r="T70" s="96">
        <v>1.0659722222222223</v>
      </c>
      <c r="U70" s="121">
        <v>1.0694444444444446</v>
      </c>
      <c r="V70" s="20">
        <f t="shared" si="3"/>
        <v>26.29</v>
      </c>
      <c r="W70" s="21">
        <f t="shared" si="6"/>
        <v>5.6250000000000133E-2</v>
      </c>
      <c r="X70" s="22">
        <f t="shared" si="7"/>
        <v>19.32592592592588</v>
      </c>
      <c r="Y70" s="39">
        <f t="shared" si="8"/>
        <v>1.1805555555555625E-2</v>
      </c>
      <c r="Z70" s="44"/>
    </row>
    <row r="71" spans="2:26" x14ac:dyDescent="0.25">
      <c r="B71" s="38">
        <v>55</v>
      </c>
      <c r="C71" s="121">
        <v>1.0250000000000001</v>
      </c>
      <c r="D71" s="123">
        <v>1.0291666666666668</v>
      </c>
      <c r="E71" s="96">
        <v>1.0319444444444446</v>
      </c>
      <c r="F71" s="96">
        <v>1.0340277777777778</v>
      </c>
      <c r="G71" s="96">
        <v>1.036111111111111</v>
      </c>
      <c r="H71" s="96">
        <v>1.0416666666666665</v>
      </c>
      <c r="I71" s="96">
        <v>1.0451388888888888</v>
      </c>
      <c r="J71" s="96">
        <v>1.0493055555555555</v>
      </c>
      <c r="K71" s="96">
        <v>1.0520833333333333</v>
      </c>
      <c r="L71" s="121">
        <v>1.0541666666666667</v>
      </c>
      <c r="M71" s="96">
        <v>1.0569444444444445</v>
      </c>
      <c r="N71" s="96">
        <v>1.0590277777777777</v>
      </c>
      <c r="O71" s="96">
        <v>1.0625</v>
      </c>
      <c r="P71" s="96">
        <v>1.0659722222222223</v>
      </c>
      <c r="Q71" s="96">
        <v>1.070138888888889</v>
      </c>
      <c r="R71" s="96">
        <v>1.0736111111111113</v>
      </c>
      <c r="S71" s="96">
        <v>1.0756944444444447</v>
      </c>
      <c r="T71" s="96">
        <v>1.0777777777777779</v>
      </c>
      <c r="U71" s="121">
        <v>1.0812500000000003</v>
      </c>
      <c r="V71" s="20">
        <f t="shared" si="3"/>
        <v>26.29</v>
      </c>
      <c r="W71" s="21">
        <f t="shared" si="6"/>
        <v>5.6250000000000133E-2</v>
      </c>
      <c r="X71" s="22">
        <f t="shared" si="7"/>
        <v>19.32592592592588</v>
      </c>
      <c r="Y71" s="133"/>
      <c r="Z71" s="44"/>
    </row>
    <row r="72" spans="2:26" x14ac:dyDescent="0.25">
      <c r="B72" s="3"/>
      <c r="C72" s="3"/>
      <c r="D72" s="3"/>
      <c r="E72" s="3"/>
      <c r="F72" s="3"/>
      <c r="G72" s="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/>
      <c r="X72" s="25"/>
      <c r="Y72" s="3"/>
    </row>
    <row r="73" spans="2:26" x14ac:dyDescent="0.25">
      <c r="B73" s="3"/>
      <c r="C73" s="3" t="s">
        <v>18</v>
      </c>
      <c r="D73" s="3"/>
      <c r="E73" s="3"/>
      <c r="F73" s="3"/>
      <c r="G73" s="3"/>
      <c r="I73" s="26">
        <v>40</v>
      </c>
      <c r="K73" s="25"/>
      <c r="L73" s="25"/>
      <c r="M73" s="25"/>
      <c r="N73" s="25"/>
      <c r="O73" s="25"/>
      <c r="P73" s="25"/>
      <c r="Q73" s="25"/>
      <c r="R73" s="25"/>
      <c r="S73" s="25"/>
      <c r="T73" s="3"/>
      <c r="U73" s="3"/>
      <c r="V73" s="3"/>
      <c r="W73" s="3"/>
      <c r="X73" s="3"/>
      <c r="Y73" s="3"/>
    </row>
    <row r="74" spans="2:26" x14ac:dyDescent="0.25">
      <c r="B74" s="3"/>
      <c r="C74" s="3" t="s">
        <v>19</v>
      </c>
      <c r="D74" s="3"/>
      <c r="E74" s="3"/>
      <c r="F74" s="3"/>
      <c r="G74" s="3"/>
      <c r="I74" s="26">
        <v>15</v>
      </c>
      <c r="K74" s="25"/>
      <c r="L74" s="25"/>
      <c r="M74" s="25"/>
      <c r="N74" s="25"/>
      <c r="O74" s="25"/>
      <c r="P74" s="25"/>
      <c r="Q74" s="25"/>
      <c r="R74" s="25"/>
      <c r="S74" s="25"/>
      <c r="T74" s="3"/>
      <c r="U74" s="3"/>
      <c r="V74" s="3"/>
      <c r="W74" s="3"/>
      <c r="X74" s="3"/>
      <c r="Y74" s="3"/>
    </row>
    <row r="75" spans="2:26" x14ac:dyDescent="0.25">
      <c r="B75" s="3"/>
      <c r="C75" s="3" t="s">
        <v>20</v>
      </c>
      <c r="D75" s="3"/>
      <c r="E75" s="3"/>
      <c r="F75" s="3"/>
      <c r="G75" s="3"/>
      <c r="I75" s="26">
        <f>I73+I74</f>
        <v>55</v>
      </c>
      <c r="K75" s="25"/>
      <c r="L75" s="25"/>
      <c r="M75" s="25"/>
      <c r="N75" s="25"/>
      <c r="O75" s="25"/>
      <c r="P75" s="25"/>
      <c r="Q75" s="25"/>
      <c r="R75" s="25"/>
      <c r="S75" s="25"/>
      <c r="T75" s="3"/>
      <c r="U75" s="3"/>
      <c r="V75" s="3"/>
      <c r="W75" s="3"/>
      <c r="X75" s="3"/>
      <c r="Y75" s="3"/>
    </row>
    <row r="76" spans="2:26" x14ac:dyDescent="0.25">
      <c r="B76" s="3"/>
      <c r="C76" s="3" t="s">
        <v>21</v>
      </c>
      <c r="D76" s="3"/>
      <c r="E76" s="3"/>
      <c r="F76" s="3"/>
      <c r="G76" s="3"/>
      <c r="I76" s="27">
        <f>V71-(0.1+0.1)</f>
        <v>26.09</v>
      </c>
      <c r="K76" s="3" t="s">
        <v>64</v>
      </c>
      <c r="L76" s="45"/>
      <c r="M76" s="45"/>
      <c r="N76" s="4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6" x14ac:dyDescent="0.25">
      <c r="C77" s="3" t="s">
        <v>22</v>
      </c>
      <c r="I77" s="26">
        <f>(0.1+0.1)*8</f>
        <v>1.6</v>
      </c>
      <c r="J77" s="46"/>
      <c r="K77" s="47"/>
      <c r="L77" s="46"/>
      <c r="M77" s="46"/>
      <c r="N77" s="46"/>
    </row>
    <row r="78" spans="2:26" x14ac:dyDescent="0.25">
      <c r="C78" s="3" t="s">
        <v>23</v>
      </c>
      <c r="D78" s="28"/>
      <c r="E78" s="28"/>
      <c r="F78" s="28"/>
      <c r="G78" s="28"/>
      <c r="H78" s="28"/>
      <c r="I78" s="26">
        <f>+I77*14</f>
        <v>22.400000000000002</v>
      </c>
      <c r="R78" s="29"/>
    </row>
    <row r="79" spans="2:26" x14ac:dyDescent="0.25">
      <c r="C79" s="3" t="s">
        <v>24</v>
      </c>
    </row>
    <row r="84" spans="2:2" x14ac:dyDescent="0.25">
      <c r="B84" s="30" t="s">
        <v>25</v>
      </c>
    </row>
    <row r="85" spans="2:2" x14ac:dyDescent="0.25">
      <c r="B85" s="31" t="s">
        <v>26</v>
      </c>
    </row>
    <row r="86" spans="2:2" x14ac:dyDescent="0.25">
      <c r="B86" s="31" t="s">
        <v>27</v>
      </c>
    </row>
    <row r="87" spans="2:2" x14ac:dyDescent="0.25">
      <c r="B87" s="31" t="s">
        <v>28</v>
      </c>
    </row>
    <row r="88" spans="2:2" x14ac:dyDescent="0.25">
      <c r="B88" s="31" t="s">
        <v>29</v>
      </c>
    </row>
    <row r="89" spans="2:2" x14ac:dyDescent="0.25">
      <c r="B89" s="31" t="s">
        <v>30</v>
      </c>
    </row>
    <row r="90" spans="2:2" x14ac:dyDescent="0.25">
      <c r="B90" s="30" t="s">
        <v>31</v>
      </c>
    </row>
    <row r="91" spans="2:2" x14ac:dyDescent="0.25">
      <c r="B91" s="30" t="s">
        <v>32</v>
      </c>
    </row>
    <row r="92" spans="2:2" x14ac:dyDescent="0.25">
      <c r="B92" s="31"/>
    </row>
  </sheetData>
  <mergeCells count="7">
    <mergeCell ref="Y13:Y16"/>
    <mergeCell ref="B13:B14"/>
    <mergeCell ref="D13:T13"/>
    <mergeCell ref="V13:V14"/>
    <mergeCell ref="W13:W16"/>
    <mergeCell ref="X13:X16"/>
    <mergeCell ref="V15:V16"/>
  </mergeCells>
  <printOptions horizontalCentered="1" verticalCentered="1"/>
  <pageMargins left="0.19685039370078741" right="0.19685039370078741" top="0.15748031496062992" bottom="0" header="0.31496062992125984" footer="0.31496062992125984"/>
  <pageSetup paperSize="9" scale="62" fitToHeight="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R63"/>
  <sheetViews>
    <sheetView topLeftCell="A25" zoomScale="110" zoomScaleNormal="110" workbookViewId="0">
      <selection activeCell="T41" sqref="T41"/>
    </sheetView>
  </sheetViews>
  <sheetFormatPr baseColWidth="10" defaultRowHeight="15" x14ac:dyDescent="0.25"/>
  <cols>
    <col min="1" max="1" width="3.140625" customWidth="1"/>
    <col min="2" max="2" width="14.140625" customWidth="1"/>
    <col min="3" max="3" width="6.85546875" customWidth="1"/>
    <col min="4" max="10" width="12.140625" customWidth="1"/>
    <col min="11" max="11" width="9" customWidth="1"/>
    <col min="12" max="14" width="8" customWidth="1"/>
    <col min="15" max="15" width="10.42578125" customWidth="1"/>
    <col min="16" max="16" width="2.7109375" customWidth="1"/>
  </cols>
  <sheetData>
    <row r="1" spans="2:15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3"/>
      <c r="I1" s="3"/>
      <c r="K1" s="3"/>
      <c r="L1" s="3"/>
      <c r="M1" s="3"/>
      <c r="N1" s="3"/>
      <c r="O1" s="3"/>
    </row>
    <row r="2" spans="2:15" ht="21" customHeight="1" x14ac:dyDescent="0.25">
      <c r="B2" s="5" t="s">
        <v>1</v>
      </c>
      <c r="C2" s="4"/>
      <c r="D2" s="3"/>
      <c r="E2" s="3"/>
      <c r="F2" s="6">
        <v>100</v>
      </c>
      <c r="G2" s="3"/>
      <c r="H2" s="3"/>
      <c r="I2" s="3"/>
      <c r="K2" s="3"/>
      <c r="L2" s="3"/>
      <c r="M2" s="3"/>
      <c r="N2" s="3"/>
      <c r="O2" s="3"/>
    </row>
    <row r="3" spans="2:15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3"/>
      <c r="I3" s="3"/>
      <c r="K3" s="3"/>
      <c r="L3" s="3"/>
      <c r="M3" s="3"/>
      <c r="N3" s="3"/>
      <c r="O3" s="3"/>
    </row>
    <row r="4" spans="2:15" ht="21" customHeight="1" x14ac:dyDescent="0.25">
      <c r="B4" s="7" t="s">
        <v>3</v>
      </c>
      <c r="C4" s="3"/>
      <c r="D4" s="3"/>
      <c r="E4" s="3"/>
      <c r="F4" s="4" t="s">
        <v>50</v>
      </c>
      <c r="G4" s="3"/>
      <c r="H4" s="3"/>
      <c r="I4" s="3"/>
      <c r="K4" s="8"/>
      <c r="L4" s="8"/>
      <c r="M4" s="8"/>
      <c r="N4" s="8"/>
      <c r="O4" s="3"/>
    </row>
    <row r="5" spans="2:15" ht="21" customHeight="1" x14ac:dyDescent="0.25">
      <c r="B5" s="7" t="s">
        <v>4</v>
      </c>
      <c r="C5" s="3"/>
      <c r="D5" s="9"/>
      <c r="E5" s="3"/>
      <c r="F5" s="4">
        <v>125</v>
      </c>
      <c r="G5" s="3"/>
      <c r="H5" s="3"/>
      <c r="I5" s="3"/>
      <c r="K5" s="8"/>
      <c r="L5" s="8"/>
      <c r="M5" s="8"/>
      <c r="N5" s="8"/>
      <c r="O5" s="3"/>
    </row>
    <row r="6" spans="2:15" ht="21" customHeight="1" x14ac:dyDescent="0.25">
      <c r="B6" s="7" t="s">
        <v>5</v>
      </c>
      <c r="C6" s="3"/>
      <c r="D6" s="3"/>
      <c r="E6" s="3"/>
      <c r="F6" s="4" t="s">
        <v>114</v>
      </c>
      <c r="G6" s="3"/>
      <c r="H6" s="3"/>
      <c r="I6" s="3"/>
      <c r="K6" s="8"/>
      <c r="L6" s="8"/>
      <c r="M6" s="8"/>
      <c r="N6" s="8"/>
      <c r="O6" s="3"/>
    </row>
    <row r="7" spans="2:15" ht="21" customHeight="1" x14ac:dyDescent="0.25">
      <c r="B7" s="7" t="s">
        <v>6</v>
      </c>
      <c r="C7" s="3"/>
      <c r="D7" s="3"/>
      <c r="E7" s="3"/>
      <c r="F7" s="4">
        <v>125</v>
      </c>
      <c r="G7" s="3"/>
      <c r="H7" s="4" t="s">
        <v>85</v>
      </c>
      <c r="I7" s="3"/>
      <c r="K7" s="3"/>
      <c r="L7" s="3"/>
      <c r="M7" s="3"/>
      <c r="N7" s="3"/>
      <c r="O7" s="3"/>
    </row>
    <row r="8" spans="2:15" ht="21" customHeight="1" x14ac:dyDescent="0.25">
      <c r="B8" s="7" t="s">
        <v>7</v>
      </c>
      <c r="C8" s="3"/>
      <c r="D8" s="9"/>
      <c r="E8" s="9"/>
      <c r="F8" s="9"/>
      <c r="G8" s="9"/>
      <c r="H8" s="9"/>
      <c r="I8" s="9"/>
      <c r="J8" s="9"/>
      <c r="K8" s="3"/>
      <c r="L8" s="3"/>
      <c r="M8" s="3"/>
      <c r="N8" s="3"/>
      <c r="O8" s="3"/>
    </row>
    <row r="9" spans="2:15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3"/>
      <c r="L9" s="3"/>
      <c r="M9" s="3"/>
      <c r="N9" s="3"/>
      <c r="O9" s="3"/>
    </row>
    <row r="10" spans="2:15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  <c r="N10" s="3"/>
      <c r="O10" s="3"/>
    </row>
    <row r="11" spans="2:15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</row>
    <row r="12" spans="2:15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</row>
    <row r="13" spans="2:15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</row>
    <row r="14" spans="2:15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"/>
    </row>
    <row r="15" spans="2:15" ht="26.25" customHeight="1" thickBot="1" x14ac:dyDescent="0.3">
      <c r="B15" s="150" t="s">
        <v>8</v>
      </c>
      <c r="C15" s="12" t="s">
        <v>9</v>
      </c>
      <c r="D15" s="148" t="s">
        <v>10</v>
      </c>
      <c r="E15" s="149"/>
      <c r="F15" s="149"/>
      <c r="G15" s="149"/>
      <c r="H15" s="149"/>
      <c r="I15" s="149"/>
      <c r="J15" s="149"/>
      <c r="K15" s="13" t="s">
        <v>11</v>
      </c>
      <c r="L15" s="152" t="s">
        <v>12</v>
      </c>
      <c r="M15" s="152" t="s">
        <v>13</v>
      </c>
      <c r="N15" s="152" t="s">
        <v>14</v>
      </c>
      <c r="O15" s="152" t="s">
        <v>15</v>
      </c>
    </row>
    <row r="16" spans="2:15" ht="118.5" customHeight="1" thickBot="1" x14ac:dyDescent="0.3">
      <c r="B16" s="151"/>
      <c r="C16" s="40" t="s">
        <v>51</v>
      </c>
      <c r="D16" s="41" t="s">
        <v>65</v>
      </c>
      <c r="E16" s="41" t="s">
        <v>66</v>
      </c>
      <c r="F16" s="41" t="s">
        <v>67</v>
      </c>
      <c r="G16" s="41" t="s">
        <v>68</v>
      </c>
      <c r="H16" s="41" t="s">
        <v>69</v>
      </c>
      <c r="I16" s="41" t="s">
        <v>70</v>
      </c>
      <c r="J16" s="41" t="s">
        <v>65</v>
      </c>
      <c r="K16" s="40" t="s">
        <v>51</v>
      </c>
      <c r="L16" s="153"/>
      <c r="M16" s="153"/>
      <c r="N16" s="153"/>
      <c r="O16" s="153"/>
    </row>
    <row r="17" spans="2:18" ht="26.25" customHeight="1" x14ac:dyDescent="0.25">
      <c r="B17" s="15" t="s">
        <v>16</v>
      </c>
      <c r="C17" s="16">
        <v>0</v>
      </c>
      <c r="D17" s="17">
        <v>4.7699999999999996</v>
      </c>
      <c r="E17" s="17">
        <f t="shared" ref="E17:K17" si="0">+E18-D18</f>
        <v>2.2600000000000007</v>
      </c>
      <c r="F17" s="17">
        <f t="shared" si="0"/>
        <v>4.47</v>
      </c>
      <c r="G17" s="17">
        <f t="shared" si="0"/>
        <v>2.33</v>
      </c>
      <c r="H17" s="17">
        <f t="shared" si="0"/>
        <v>1.2899999999999991</v>
      </c>
      <c r="I17" s="17">
        <f t="shared" si="0"/>
        <v>2.5999999999999996</v>
      </c>
      <c r="J17" s="17">
        <f t="shared" si="0"/>
        <v>2.4500000000000028</v>
      </c>
      <c r="K17" s="61">
        <f t="shared" si="0"/>
        <v>6.4199999999999982</v>
      </c>
      <c r="L17" s="156">
        <f>SUM(C17:K17)</f>
        <v>26.59</v>
      </c>
      <c r="M17" s="153"/>
      <c r="N17" s="153"/>
      <c r="O17" s="153"/>
      <c r="R17" s="49"/>
    </row>
    <row r="18" spans="2:18" ht="26.25" customHeight="1" thickBot="1" x14ac:dyDescent="0.3">
      <c r="B18" s="62" t="s">
        <v>17</v>
      </c>
      <c r="C18" s="65">
        <f>+C17</f>
        <v>0</v>
      </c>
      <c r="D18" s="19">
        <v>4.7699999999999996</v>
      </c>
      <c r="E18" s="19">
        <v>7.03</v>
      </c>
      <c r="F18" s="19">
        <v>11.5</v>
      </c>
      <c r="G18" s="19">
        <v>13.83</v>
      </c>
      <c r="H18" s="19">
        <v>15.12</v>
      </c>
      <c r="I18" s="19">
        <v>17.72</v>
      </c>
      <c r="J18" s="19">
        <v>20.170000000000002</v>
      </c>
      <c r="K18" s="64">
        <v>26.59</v>
      </c>
      <c r="L18" s="157"/>
      <c r="M18" s="153"/>
      <c r="N18" s="153"/>
      <c r="O18" s="153"/>
    </row>
    <row r="19" spans="2:18" x14ac:dyDescent="0.25">
      <c r="B19" s="33">
        <v>1</v>
      </c>
      <c r="C19" s="101">
        <v>0.26597222222222222</v>
      </c>
      <c r="D19" s="124">
        <v>0.27361111111111114</v>
      </c>
      <c r="E19" s="125">
        <v>0.27986111111111112</v>
      </c>
      <c r="F19" s="125">
        <v>0.28680555555555554</v>
      </c>
      <c r="G19" s="125">
        <v>0.29305555555555557</v>
      </c>
      <c r="H19" s="125">
        <v>0.29583333333333334</v>
      </c>
      <c r="I19" s="125">
        <v>0.30277777777777781</v>
      </c>
      <c r="J19" s="124">
        <v>0.30694444444444446</v>
      </c>
      <c r="K19" s="101">
        <v>0.31458333333333316</v>
      </c>
      <c r="L19" s="34">
        <f>L17</f>
        <v>26.59</v>
      </c>
      <c r="M19" s="35">
        <f>J19-D19</f>
        <v>3.3333333333333326E-2</v>
      </c>
      <c r="N19" s="36">
        <f t="shared" ref="N19:N40" si="1">60*$G$45/(M19*60*24)</f>
        <v>19.250000000000007</v>
      </c>
      <c r="O19" s="37">
        <f t="shared" ref="O19:O39" si="2">D20-D19</f>
        <v>1.5972222222222165E-2</v>
      </c>
      <c r="P19" s="23"/>
    </row>
    <row r="20" spans="2:18" x14ac:dyDescent="0.25">
      <c r="B20" s="38">
        <v>2</v>
      </c>
      <c r="C20" s="101">
        <v>0.28194444444444444</v>
      </c>
      <c r="D20" s="124">
        <v>0.2895833333333333</v>
      </c>
      <c r="E20" s="125">
        <v>0.29583333333333334</v>
      </c>
      <c r="F20" s="125">
        <v>0.30277777777777781</v>
      </c>
      <c r="G20" s="125">
        <v>0.30902777777777779</v>
      </c>
      <c r="H20" s="125">
        <v>0.31180555555555556</v>
      </c>
      <c r="I20" s="125">
        <v>0.31875000000000003</v>
      </c>
      <c r="J20" s="124">
        <v>0.32291666666666669</v>
      </c>
      <c r="K20" s="101">
        <v>0.33055555555555538</v>
      </c>
      <c r="L20" s="20">
        <f>L19</f>
        <v>26.59</v>
      </c>
      <c r="M20" s="21">
        <f t="shared" ref="M20:M34" si="3">J20-D20</f>
        <v>3.3333333333333381E-2</v>
      </c>
      <c r="N20" s="22">
        <f t="shared" si="1"/>
        <v>19.249999999999975</v>
      </c>
      <c r="O20" s="39">
        <f t="shared" si="2"/>
        <v>1.5972222222222276E-2</v>
      </c>
      <c r="P20" s="23"/>
    </row>
    <row r="21" spans="2:18" x14ac:dyDescent="0.25">
      <c r="B21" s="38">
        <v>3</v>
      </c>
      <c r="C21" s="101">
        <v>0.29791666666666666</v>
      </c>
      <c r="D21" s="124">
        <v>0.30555555555555558</v>
      </c>
      <c r="E21" s="125">
        <v>0.31041666666666667</v>
      </c>
      <c r="F21" s="125">
        <v>0.31597222222222227</v>
      </c>
      <c r="G21" s="125">
        <v>0.32430555555555557</v>
      </c>
      <c r="H21" s="125">
        <v>0.3305555555555556</v>
      </c>
      <c r="I21" s="125">
        <v>0.33749999999999997</v>
      </c>
      <c r="J21" s="124">
        <v>0.34305555555555556</v>
      </c>
      <c r="K21" s="101">
        <v>0.35069444444444425</v>
      </c>
      <c r="L21" s="20">
        <f t="shared" ref="L21:L40" si="4">L20</f>
        <v>26.59</v>
      </c>
      <c r="M21" s="21">
        <f t="shared" si="3"/>
        <v>3.7499999999999978E-2</v>
      </c>
      <c r="N21" s="22">
        <f t="shared" si="1"/>
        <v>17.111111111111121</v>
      </c>
      <c r="O21" s="39">
        <f t="shared" si="2"/>
        <v>1.5972222222222221E-2</v>
      </c>
      <c r="P21" s="23"/>
    </row>
    <row r="22" spans="2:18" x14ac:dyDescent="0.25">
      <c r="B22" s="38">
        <v>4</v>
      </c>
      <c r="C22" s="101">
        <v>0.31388888888888888</v>
      </c>
      <c r="D22" s="124">
        <v>0.3215277777777778</v>
      </c>
      <c r="E22" s="125">
        <v>0.3263888888888889</v>
      </c>
      <c r="F22" s="125">
        <v>0.33194444444444449</v>
      </c>
      <c r="G22" s="125">
        <v>0.34027777777777773</v>
      </c>
      <c r="H22" s="125">
        <v>0.34652777777777777</v>
      </c>
      <c r="I22" s="125">
        <v>0.35347222222222219</v>
      </c>
      <c r="J22" s="124">
        <v>0.35902777777777778</v>
      </c>
      <c r="K22" s="101">
        <v>0.36666666666666647</v>
      </c>
      <c r="L22" s="20">
        <f t="shared" si="4"/>
        <v>26.59</v>
      </c>
      <c r="M22" s="21">
        <f t="shared" si="3"/>
        <v>3.7499999999999978E-2</v>
      </c>
      <c r="N22" s="22">
        <f t="shared" si="1"/>
        <v>17.111111111111121</v>
      </c>
      <c r="O22" s="39">
        <f t="shared" si="2"/>
        <v>1.5972222222222165E-2</v>
      </c>
      <c r="P22" s="23"/>
    </row>
    <row r="23" spans="2:18" x14ac:dyDescent="0.25">
      <c r="B23" s="38">
        <v>5</v>
      </c>
      <c r="C23" s="101">
        <v>0.3298611111111111</v>
      </c>
      <c r="D23" s="124">
        <v>0.33749999999999997</v>
      </c>
      <c r="E23" s="125">
        <v>0.34236111111111112</v>
      </c>
      <c r="F23" s="125">
        <v>0.34791666666666665</v>
      </c>
      <c r="G23" s="125">
        <v>0.35624999999999996</v>
      </c>
      <c r="H23" s="125">
        <v>0.36249999999999999</v>
      </c>
      <c r="I23" s="125">
        <v>0.36944444444444441</v>
      </c>
      <c r="J23" s="124">
        <v>0.375</v>
      </c>
      <c r="K23" s="101">
        <v>0.3826388888888887</v>
      </c>
      <c r="L23" s="20">
        <f t="shared" si="4"/>
        <v>26.59</v>
      </c>
      <c r="M23" s="21">
        <f t="shared" si="3"/>
        <v>3.7500000000000033E-2</v>
      </c>
      <c r="N23" s="22">
        <f t="shared" si="1"/>
        <v>17.111111111111097</v>
      </c>
      <c r="O23" s="39">
        <f t="shared" si="2"/>
        <v>1.5972222222222221E-2</v>
      </c>
      <c r="P23" s="23"/>
    </row>
    <row r="24" spans="2:18" x14ac:dyDescent="0.25">
      <c r="B24" s="38">
        <v>6</v>
      </c>
      <c r="C24" s="101">
        <v>0.34583333333333333</v>
      </c>
      <c r="D24" s="124">
        <v>0.35347222222222219</v>
      </c>
      <c r="E24" s="125">
        <v>0.35833333333333334</v>
      </c>
      <c r="F24" s="125">
        <v>0.36388888888888887</v>
      </c>
      <c r="G24" s="125">
        <v>0.37222222222222223</v>
      </c>
      <c r="H24" s="125">
        <v>0.37847222222222221</v>
      </c>
      <c r="I24" s="125">
        <v>0.38541666666666669</v>
      </c>
      <c r="J24" s="124">
        <v>0.39097222222222222</v>
      </c>
      <c r="K24" s="101">
        <v>0.39861111111111092</v>
      </c>
      <c r="L24" s="20">
        <f t="shared" si="4"/>
        <v>26.59</v>
      </c>
      <c r="M24" s="21">
        <f t="shared" si="3"/>
        <v>3.7500000000000033E-2</v>
      </c>
      <c r="N24" s="22">
        <f t="shared" si="1"/>
        <v>17.111111111111097</v>
      </c>
      <c r="O24" s="39">
        <f t="shared" si="2"/>
        <v>1.5972222222222221E-2</v>
      </c>
      <c r="P24" s="23"/>
    </row>
    <row r="25" spans="2:18" x14ac:dyDescent="0.25">
      <c r="B25" s="38">
        <v>7</v>
      </c>
      <c r="C25" s="101">
        <v>0.36180555555555555</v>
      </c>
      <c r="D25" s="124">
        <v>0.36944444444444441</v>
      </c>
      <c r="E25" s="125">
        <v>0.37430555555555556</v>
      </c>
      <c r="F25" s="125">
        <v>0.37986111111111109</v>
      </c>
      <c r="G25" s="125">
        <v>0.38819444444444445</v>
      </c>
      <c r="H25" s="125">
        <v>0.39444444444444443</v>
      </c>
      <c r="I25" s="125">
        <v>0.40138888888888891</v>
      </c>
      <c r="J25" s="124">
        <v>0.40694444444444444</v>
      </c>
      <c r="K25" s="101">
        <v>0.41458333333333314</v>
      </c>
      <c r="L25" s="20">
        <f t="shared" si="4"/>
        <v>26.59</v>
      </c>
      <c r="M25" s="21">
        <f t="shared" si="3"/>
        <v>3.7500000000000033E-2</v>
      </c>
      <c r="N25" s="22">
        <f t="shared" si="1"/>
        <v>17.111111111111097</v>
      </c>
      <c r="O25" s="39">
        <f t="shared" si="2"/>
        <v>1.5972222222222276E-2</v>
      </c>
      <c r="P25" s="23"/>
    </row>
    <row r="26" spans="2:18" x14ac:dyDescent="0.25">
      <c r="B26" s="38">
        <v>8</v>
      </c>
      <c r="C26" s="101">
        <v>0.37777777777777777</v>
      </c>
      <c r="D26" s="124">
        <v>0.38541666666666669</v>
      </c>
      <c r="E26" s="125">
        <v>0.39027777777777778</v>
      </c>
      <c r="F26" s="125">
        <v>0.39583333333333331</v>
      </c>
      <c r="G26" s="125">
        <v>0.40416666666666667</v>
      </c>
      <c r="H26" s="125">
        <v>0.41041666666666665</v>
      </c>
      <c r="I26" s="125">
        <v>0.41736111111111113</v>
      </c>
      <c r="J26" s="124">
        <v>0.42291666666666666</v>
      </c>
      <c r="K26" s="101">
        <v>0.43055555555555536</v>
      </c>
      <c r="L26" s="20">
        <f t="shared" si="4"/>
        <v>26.59</v>
      </c>
      <c r="M26" s="21">
        <f t="shared" si="3"/>
        <v>3.7499999999999978E-2</v>
      </c>
      <c r="N26" s="22">
        <f t="shared" si="1"/>
        <v>17.111111111111121</v>
      </c>
      <c r="O26" s="39">
        <f t="shared" si="2"/>
        <v>1.5972222222222221E-2</v>
      </c>
      <c r="P26" s="23"/>
    </row>
    <row r="27" spans="2:18" x14ac:dyDescent="0.25">
      <c r="B27" s="38">
        <v>9</v>
      </c>
      <c r="C27" s="101">
        <v>0.39374999999999999</v>
      </c>
      <c r="D27" s="124">
        <v>0.40138888888888891</v>
      </c>
      <c r="E27" s="125">
        <v>0.40625</v>
      </c>
      <c r="F27" s="125">
        <v>0.41180555555555554</v>
      </c>
      <c r="G27" s="125">
        <v>0.4201388888888889</v>
      </c>
      <c r="H27" s="125">
        <v>0.42638888888888893</v>
      </c>
      <c r="I27" s="125">
        <v>0.43333333333333335</v>
      </c>
      <c r="J27" s="124">
        <v>0.43888888888888888</v>
      </c>
      <c r="K27" s="101">
        <v>0.44652777777777758</v>
      </c>
      <c r="L27" s="20">
        <f t="shared" si="4"/>
        <v>26.59</v>
      </c>
      <c r="M27" s="21">
        <f t="shared" si="3"/>
        <v>3.7499999999999978E-2</v>
      </c>
      <c r="N27" s="22">
        <f t="shared" si="1"/>
        <v>17.111111111111121</v>
      </c>
      <c r="O27" s="39">
        <f t="shared" si="2"/>
        <v>1.5972222222222221E-2</v>
      </c>
      <c r="P27" s="23"/>
    </row>
    <row r="28" spans="2:18" x14ac:dyDescent="0.25">
      <c r="B28" s="38">
        <v>10</v>
      </c>
      <c r="C28" s="101">
        <v>0.40972222222222221</v>
      </c>
      <c r="D28" s="124">
        <v>0.41736111111111113</v>
      </c>
      <c r="E28" s="125">
        <v>0.42222222222222222</v>
      </c>
      <c r="F28" s="125">
        <v>0.42777777777777781</v>
      </c>
      <c r="G28" s="125">
        <v>0.43611111111111112</v>
      </c>
      <c r="H28" s="125">
        <v>0.44236111111111115</v>
      </c>
      <c r="I28" s="125">
        <v>0.44930555555555557</v>
      </c>
      <c r="J28" s="124">
        <v>0.45486111111111116</v>
      </c>
      <c r="K28" s="101">
        <v>0.4624999999999998</v>
      </c>
      <c r="L28" s="20">
        <f t="shared" si="4"/>
        <v>26.59</v>
      </c>
      <c r="M28" s="21">
        <f t="shared" si="3"/>
        <v>3.7500000000000033E-2</v>
      </c>
      <c r="N28" s="22">
        <f t="shared" si="1"/>
        <v>17.111111111111097</v>
      </c>
      <c r="O28" s="39">
        <f t="shared" si="2"/>
        <v>1.5972222222222221E-2</v>
      </c>
      <c r="P28" s="23"/>
    </row>
    <row r="29" spans="2:18" x14ac:dyDescent="0.25">
      <c r="B29" s="38">
        <v>11</v>
      </c>
      <c r="C29" s="101">
        <v>0.42569444444444443</v>
      </c>
      <c r="D29" s="124">
        <v>0.43333333333333335</v>
      </c>
      <c r="E29" s="125">
        <v>0.43819444444444444</v>
      </c>
      <c r="F29" s="125">
        <v>0.44375000000000003</v>
      </c>
      <c r="G29" s="125">
        <v>0.45208333333333334</v>
      </c>
      <c r="H29" s="125">
        <v>0.45833333333333331</v>
      </c>
      <c r="I29" s="125">
        <v>0.46527777777777773</v>
      </c>
      <c r="J29" s="124">
        <v>0.47083333333333333</v>
      </c>
      <c r="K29" s="101">
        <v>0.47847222222222202</v>
      </c>
      <c r="L29" s="20">
        <f t="shared" si="4"/>
        <v>26.59</v>
      </c>
      <c r="M29" s="21">
        <f t="shared" si="3"/>
        <v>3.7499999999999978E-2</v>
      </c>
      <c r="N29" s="22">
        <f t="shared" si="1"/>
        <v>17.111111111111121</v>
      </c>
      <c r="O29" s="39">
        <f t="shared" si="2"/>
        <v>1.5972222222222221E-2</v>
      </c>
      <c r="P29" s="23"/>
    </row>
    <row r="30" spans="2:18" x14ac:dyDescent="0.25">
      <c r="B30" s="38">
        <v>12</v>
      </c>
      <c r="C30" s="101">
        <v>0.44166666666666665</v>
      </c>
      <c r="D30" s="124">
        <v>0.44930555555555557</v>
      </c>
      <c r="E30" s="125">
        <v>0.45416666666666666</v>
      </c>
      <c r="F30" s="125">
        <v>0.4597222222222222</v>
      </c>
      <c r="G30" s="125">
        <v>0.46805555555555556</v>
      </c>
      <c r="H30" s="125">
        <v>0.47430555555555554</v>
      </c>
      <c r="I30" s="125">
        <v>0.48124999999999996</v>
      </c>
      <c r="J30" s="124">
        <v>0.48680555555555555</v>
      </c>
      <c r="K30" s="101">
        <v>0.49444444444444424</v>
      </c>
      <c r="L30" s="20">
        <f t="shared" si="4"/>
        <v>26.59</v>
      </c>
      <c r="M30" s="21">
        <f t="shared" si="3"/>
        <v>3.7499999999999978E-2</v>
      </c>
      <c r="N30" s="22">
        <f t="shared" si="1"/>
        <v>17.111111111111121</v>
      </c>
      <c r="O30" s="39">
        <f t="shared" si="2"/>
        <v>1.5972222222222165E-2</v>
      </c>
      <c r="P30" s="23"/>
    </row>
    <row r="31" spans="2:18" x14ac:dyDescent="0.25">
      <c r="B31" s="38">
        <v>13</v>
      </c>
      <c r="C31" s="101">
        <v>0.45763888888888887</v>
      </c>
      <c r="D31" s="124">
        <v>0.46527777777777773</v>
      </c>
      <c r="E31" s="125">
        <v>0.47013888888888888</v>
      </c>
      <c r="F31" s="125">
        <v>0.47569444444444442</v>
      </c>
      <c r="G31" s="125">
        <v>0.48402777777777778</v>
      </c>
      <c r="H31" s="125">
        <v>0.49027777777777776</v>
      </c>
      <c r="I31" s="125">
        <v>0.49722222222222223</v>
      </c>
      <c r="J31" s="124">
        <v>0.50277777777777777</v>
      </c>
      <c r="K31" s="101">
        <v>0.51041666666666652</v>
      </c>
      <c r="L31" s="20">
        <f t="shared" si="4"/>
        <v>26.59</v>
      </c>
      <c r="M31" s="21">
        <f t="shared" si="3"/>
        <v>3.7500000000000033E-2</v>
      </c>
      <c r="N31" s="22">
        <f t="shared" si="1"/>
        <v>17.111111111111097</v>
      </c>
      <c r="O31" s="39">
        <f t="shared" si="2"/>
        <v>1.5972222222222221E-2</v>
      </c>
      <c r="P31" s="23"/>
    </row>
    <row r="32" spans="2:18" x14ac:dyDescent="0.25">
      <c r="B32" s="38">
        <v>14</v>
      </c>
      <c r="C32" s="101">
        <v>0.47361111111111109</v>
      </c>
      <c r="D32" s="124">
        <v>0.48124999999999996</v>
      </c>
      <c r="E32" s="125">
        <v>0.4861111111111111</v>
      </c>
      <c r="F32" s="125">
        <v>0.49166666666666664</v>
      </c>
      <c r="G32" s="125">
        <v>0.5</v>
      </c>
      <c r="H32" s="125">
        <v>0.50624999999999998</v>
      </c>
      <c r="I32" s="125">
        <v>0.5131944444444444</v>
      </c>
      <c r="J32" s="124">
        <v>0.51875000000000004</v>
      </c>
      <c r="K32" s="101">
        <v>0.52638888888888868</v>
      </c>
      <c r="L32" s="20">
        <f t="shared" si="4"/>
        <v>26.59</v>
      </c>
      <c r="M32" s="21">
        <f t="shared" si="3"/>
        <v>3.7500000000000089E-2</v>
      </c>
      <c r="N32" s="22">
        <f t="shared" si="1"/>
        <v>17.111111111111072</v>
      </c>
      <c r="O32" s="39">
        <f t="shared" si="2"/>
        <v>1.5972222222222276E-2</v>
      </c>
      <c r="P32" s="23"/>
    </row>
    <row r="33" spans="2:16" x14ac:dyDescent="0.25">
      <c r="B33" s="38">
        <v>15</v>
      </c>
      <c r="C33" s="101">
        <v>0.48958333333333331</v>
      </c>
      <c r="D33" s="124">
        <v>0.49722222222222223</v>
      </c>
      <c r="E33" s="125">
        <v>0.50208333333333333</v>
      </c>
      <c r="F33" s="125">
        <v>0.50763888888888886</v>
      </c>
      <c r="G33" s="125">
        <v>0.51597222222222228</v>
      </c>
      <c r="H33" s="125">
        <v>0.52222222222222225</v>
      </c>
      <c r="I33" s="125">
        <v>0.52916666666666667</v>
      </c>
      <c r="J33" s="124">
        <v>0.53472222222222221</v>
      </c>
      <c r="K33" s="101">
        <v>0.54236111111111096</v>
      </c>
      <c r="L33" s="20">
        <f t="shared" si="4"/>
        <v>26.59</v>
      </c>
      <c r="M33" s="21">
        <f t="shared" si="3"/>
        <v>3.7499999999999978E-2</v>
      </c>
      <c r="N33" s="22">
        <f t="shared" si="1"/>
        <v>17.111111111111121</v>
      </c>
      <c r="O33" s="39">
        <f t="shared" si="2"/>
        <v>1.5972222222222165E-2</v>
      </c>
      <c r="P33" s="23"/>
    </row>
    <row r="34" spans="2:16" x14ac:dyDescent="0.25">
      <c r="B34" s="38">
        <v>16</v>
      </c>
      <c r="C34" s="101">
        <v>0.50555555555555554</v>
      </c>
      <c r="D34" s="124">
        <v>0.5131944444444444</v>
      </c>
      <c r="E34" s="125">
        <v>0.5180555555555556</v>
      </c>
      <c r="F34" s="125">
        <v>0.52361111111111114</v>
      </c>
      <c r="G34" s="125">
        <v>0.53194444444444444</v>
      </c>
      <c r="H34" s="125">
        <v>0.53819444444444442</v>
      </c>
      <c r="I34" s="125">
        <v>0.54513888888888884</v>
      </c>
      <c r="J34" s="124">
        <v>0.55069444444444438</v>
      </c>
      <c r="K34" s="101">
        <v>0.55833333333333313</v>
      </c>
      <c r="L34" s="20">
        <f t="shared" si="4"/>
        <v>26.59</v>
      </c>
      <c r="M34" s="21">
        <f t="shared" si="3"/>
        <v>3.7499999999999978E-2</v>
      </c>
      <c r="N34" s="22">
        <f t="shared" si="1"/>
        <v>17.111111111111121</v>
      </c>
      <c r="O34" s="39">
        <f t="shared" si="2"/>
        <v>1.5972222222222276E-2</v>
      </c>
      <c r="P34" s="23"/>
    </row>
    <row r="35" spans="2:16" x14ac:dyDescent="0.25">
      <c r="B35" s="38">
        <v>17</v>
      </c>
      <c r="C35" s="101">
        <v>0.52152777777777781</v>
      </c>
      <c r="D35" s="124">
        <v>0.52916666666666667</v>
      </c>
      <c r="E35" s="125">
        <v>0.53402777777777777</v>
      </c>
      <c r="F35" s="125">
        <v>0.5395833333333333</v>
      </c>
      <c r="G35" s="125">
        <v>0.54791666666666661</v>
      </c>
      <c r="H35" s="125">
        <v>0.55416666666666659</v>
      </c>
      <c r="I35" s="125">
        <v>0.56111111111111112</v>
      </c>
      <c r="J35" s="124">
        <v>0.56666666666666665</v>
      </c>
      <c r="K35" s="101">
        <v>0.5743055555555554</v>
      </c>
      <c r="L35" s="20">
        <f t="shared" si="4"/>
        <v>26.59</v>
      </c>
      <c r="M35" s="21">
        <f t="shared" ref="M35:M40" si="5">J35-D35</f>
        <v>3.7499999999999978E-2</v>
      </c>
      <c r="N35" s="22">
        <f t="shared" si="1"/>
        <v>17.111111111111121</v>
      </c>
      <c r="O35" s="39">
        <f t="shared" si="2"/>
        <v>1.5972222222222165E-2</v>
      </c>
      <c r="P35" s="23"/>
    </row>
    <row r="36" spans="2:16" x14ac:dyDescent="0.25">
      <c r="B36" s="38">
        <v>18</v>
      </c>
      <c r="C36" s="101">
        <v>0.53750000000000009</v>
      </c>
      <c r="D36" s="124">
        <v>0.54513888888888884</v>
      </c>
      <c r="E36" s="125">
        <v>0.54999999999999993</v>
      </c>
      <c r="F36" s="125">
        <v>0.55555555555555547</v>
      </c>
      <c r="G36" s="125">
        <v>0.56388888888888888</v>
      </c>
      <c r="H36" s="125">
        <v>0.57013888888888886</v>
      </c>
      <c r="I36" s="125">
        <v>0.57708333333333328</v>
      </c>
      <c r="J36" s="124">
        <v>0.58263888888888882</v>
      </c>
      <c r="K36" s="101">
        <v>0.59027777777777768</v>
      </c>
      <c r="L36" s="20">
        <f t="shared" si="4"/>
        <v>26.59</v>
      </c>
      <c r="M36" s="21">
        <f t="shared" si="5"/>
        <v>3.7499999999999978E-2</v>
      </c>
      <c r="N36" s="22">
        <f t="shared" si="1"/>
        <v>17.111111111111121</v>
      </c>
      <c r="O36" s="39">
        <f t="shared" si="2"/>
        <v>1.5972222222222276E-2</v>
      </c>
      <c r="P36" s="23"/>
    </row>
    <row r="37" spans="2:16" x14ac:dyDescent="0.25">
      <c r="B37" s="38">
        <v>19</v>
      </c>
      <c r="C37" s="101">
        <v>0.55347222222222237</v>
      </c>
      <c r="D37" s="124">
        <v>0.56111111111111112</v>
      </c>
      <c r="E37" s="125">
        <v>0.56597222222222221</v>
      </c>
      <c r="F37" s="125">
        <v>0.57152777777777775</v>
      </c>
      <c r="G37" s="125">
        <v>0.57986111111111105</v>
      </c>
      <c r="H37" s="125">
        <v>0.58611111111111114</v>
      </c>
      <c r="I37" s="125">
        <v>0.59305555555555556</v>
      </c>
      <c r="J37" s="124">
        <v>0.59861111111111109</v>
      </c>
      <c r="K37" s="101">
        <v>0.60624999999999996</v>
      </c>
      <c r="L37" s="20">
        <f t="shared" si="4"/>
        <v>26.59</v>
      </c>
      <c r="M37" s="21">
        <f t="shared" si="5"/>
        <v>3.7499999999999978E-2</v>
      </c>
      <c r="N37" s="22">
        <f t="shared" si="1"/>
        <v>17.111111111111121</v>
      </c>
      <c r="O37" s="39">
        <f t="shared" si="2"/>
        <v>1.5972222222222165E-2</v>
      </c>
      <c r="P37" s="23"/>
    </row>
    <row r="38" spans="2:16" x14ac:dyDescent="0.25">
      <c r="B38" s="38">
        <v>20</v>
      </c>
      <c r="C38" s="101">
        <v>0.56944444444444464</v>
      </c>
      <c r="D38" s="124">
        <v>0.57708333333333328</v>
      </c>
      <c r="E38" s="125">
        <v>0.58194444444444438</v>
      </c>
      <c r="F38" s="125">
        <v>0.58750000000000002</v>
      </c>
      <c r="G38" s="125">
        <v>0.59583333333333333</v>
      </c>
      <c r="H38" s="125">
        <v>0.60208333333333341</v>
      </c>
      <c r="I38" s="125">
        <v>0.60902777777777783</v>
      </c>
      <c r="J38" s="124">
        <v>0.61458333333333337</v>
      </c>
      <c r="K38" s="101">
        <v>0.62222222222222223</v>
      </c>
      <c r="L38" s="20">
        <f t="shared" si="4"/>
        <v>26.59</v>
      </c>
      <c r="M38" s="21">
        <f t="shared" si="5"/>
        <v>3.7500000000000089E-2</v>
      </c>
      <c r="N38" s="22">
        <f t="shared" si="1"/>
        <v>17.111111111111072</v>
      </c>
      <c r="O38" s="39">
        <f t="shared" si="2"/>
        <v>1.5972222222222276E-2</v>
      </c>
      <c r="P38" s="23"/>
    </row>
    <row r="39" spans="2:16" x14ac:dyDescent="0.25">
      <c r="B39" s="38">
        <v>21</v>
      </c>
      <c r="C39" s="101">
        <v>0.58541666666666692</v>
      </c>
      <c r="D39" s="124">
        <v>0.59305555555555556</v>
      </c>
      <c r="E39" s="125">
        <v>0.59791666666666665</v>
      </c>
      <c r="F39" s="125">
        <v>0.6034722222222223</v>
      </c>
      <c r="G39" s="125">
        <v>0.6118055555555556</v>
      </c>
      <c r="H39" s="125">
        <v>0.61805555555555558</v>
      </c>
      <c r="I39" s="125">
        <v>0.625</v>
      </c>
      <c r="J39" s="124">
        <v>0.63055555555555554</v>
      </c>
      <c r="K39" s="101">
        <v>0.63819444444444451</v>
      </c>
      <c r="L39" s="20">
        <f t="shared" si="4"/>
        <v>26.59</v>
      </c>
      <c r="M39" s="21">
        <f t="shared" si="5"/>
        <v>3.7499999999999978E-2</v>
      </c>
      <c r="N39" s="22">
        <f t="shared" si="1"/>
        <v>17.111111111111121</v>
      </c>
      <c r="O39" s="39">
        <f t="shared" si="2"/>
        <v>1.5972222222222276E-2</v>
      </c>
      <c r="P39" s="23"/>
    </row>
    <row r="40" spans="2:16" ht="15.75" thickBot="1" x14ac:dyDescent="0.3">
      <c r="B40" s="90">
        <v>22</v>
      </c>
      <c r="C40" s="101">
        <v>0.60138888888888919</v>
      </c>
      <c r="D40" s="124">
        <v>0.60902777777777783</v>
      </c>
      <c r="E40" s="125">
        <v>0.61388888888888893</v>
      </c>
      <c r="F40" s="125">
        <v>0.61944444444444446</v>
      </c>
      <c r="G40" s="125">
        <v>0.62777777777777777</v>
      </c>
      <c r="H40" s="125">
        <v>0.63402777777777775</v>
      </c>
      <c r="I40" s="125">
        <v>0.64097222222222228</v>
      </c>
      <c r="J40" s="124">
        <v>0.64652777777777781</v>
      </c>
      <c r="K40" s="101">
        <v>0.65416666666666679</v>
      </c>
      <c r="L40" s="20">
        <f t="shared" si="4"/>
        <v>26.59</v>
      </c>
      <c r="M40" s="21">
        <f t="shared" si="5"/>
        <v>3.7499999999999978E-2</v>
      </c>
      <c r="N40" s="22">
        <f t="shared" si="1"/>
        <v>17.111111111111121</v>
      </c>
      <c r="O40" s="133"/>
      <c r="P40" s="23"/>
    </row>
    <row r="41" spans="2:16" ht="4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24"/>
      <c r="L41" s="24"/>
      <c r="M41" s="25"/>
      <c r="N41" s="25"/>
      <c r="O41" s="3"/>
    </row>
    <row r="42" spans="2:16" ht="18" customHeight="1" x14ac:dyDescent="0.25">
      <c r="B42" s="3"/>
      <c r="C42" s="3" t="s">
        <v>18</v>
      </c>
      <c r="D42" s="3"/>
      <c r="E42" s="3"/>
      <c r="F42" s="3"/>
      <c r="G42" s="26">
        <v>22</v>
      </c>
      <c r="H42" s="3"/>
      <c r="I42" s="3"/>
      <c r="J42" s="3"/>
      <c r="K42" s="3"/>
      <c r="L42" s="3"/>
      <c r="M42" s="3"/>
      <c r="N42" s="3"/>
      <c r="O42" s="3"/>
    </row>
    <row r="43" spans="2:16" ht="18" customHeight="1" x14ac:dyDescent="0.25">
      <c r="B43" s="3"/>
      <c r="C43" s="3" t="s">
        <v>19</v>
      </c>
      <c r="D43" s="3"/>
      <c r="E43" s="3"/>
      <c r="F43" s="3"/>
      <c r="G43" s="26">
        <v>0</v>
      </c>
      <c r="H43" s="3"/>
      <c r="I43" s="3"/>
      <c r="J43" s="3"/>
      <c r="K43" s="3"/>
      <c r="L43" s="3"/>
      <c r="M43" s="3"/>
      <c r="N43" s="3"/>
      <c r="O43" s="3"/>
    </row>
    <row r="44" spans="2:16" ht="18" customHeight="1" x14ac:dyDescent="0.25">
      <c r="B44" s="3"/>
      <c r="C44" s="3" t="s">
        <v>20</v>
      </c>
      <c r="D44" s="3"/>
      <c r="E44" s="3"/>
      <c r="F44" s="3"/>
      <c r="G44" s="26">
        <f>G42+G43</f>
        <v>22</v>
      </c>
      <c r="H44" s="3"/>
      <c r="I44" s="3"/>
      <c r="J44" s="3"/>
      <c r="K44" s="3"/>
      <c r="L44" s="3"/>
      <c r="M44" s="3"/>
      <c r="N44" s="3"/>
      <c r="O44" s="3"/>
    </row>
    <row r="45" spans="2:16" ht="18" customHeight="1" x14ac:dyDescent="0.25">
      <c r="B45" s="3"/>
      <c r="C45" s="3" t="s">
        <v>21</v>
      </c>
      <c r="D45" s="3"/>
      <c r="E45" s="3"/>
      <c r="F45" s="3"/>
      <c r="G45" s="27">
        <v>15.4</v>
      </c>
      <c r="H45" t="s">
        <v>71</v>
      </c>
      <c r="I45" s="3"/>
      <c r="J45" s="3"/>
      <c r="K45" s="3"/>
      <c r="L45" s="3"/>
      <c r="M45" s="3"/>
      <c r="N45" s="3"/>
      <c r="O45" s="3"/>
    </row>
    <row r="46" spans="2:16" ht="18" hidden="1" customHeight="1" x14ac:dyDescent="0.25">
      <c r="B46" s="3"/>
      <c r="C46" s="3" t="s">
        <v>21</v>
      </c>
      <c r="D46" s="3"/>
      <c r="E46" s="3"/>
      <c r="F46" s="3"/>
      <c r="G46" s="24">
        <f>+G45-2.27</f>
        <v>13.13</v>
      </c>
      <c r="H46" s="50" t="s">
        <v>72</v>
      </c>
      <c r="I46" s="3"/>
      <c r="J46" s="3"/>
      <c r="K46" s="3"/>
      <c r="L46" s="3"/>
      <c r="M46" s="3"/>
      <c r="N46" s="3"/>
      <c r="O46" s="3"/>
    </row>
    <row r="47" spans="2:16" x14ac:dyDescent="0.25">
      <c r="C47" s="3" t="s">
        <v>22</v>
      </c>
      <c r="G47" s="26">
        <f>(4.77*6)+(6.42*6)</f>
        <v>67.139999999999986</v>
      </c>
    </row>
    <row r="48" spans="2:16" x14ac:dyDescent="0.25">
      <c r="C48" s="3" t="s">
        <v>23</v>
      </c>
      <c r="D48" s="28"/>
      <c r="E48" s="28"/>
      <c r="F48" s="28"/>
      <c r="G48" s="26">
        <f>G47*2</f>
        <v>134.27999999999997</v>
      </c>
      <c r="H48" s="28"/>
      <c r="I48" s="28"/>
      <c r="J48" s="28"/>
    </row>
    <row r="49" spans="2:3" x14ac:dyDescent="0.25">
      <c r="C49" s="3" t="s">
        <v>24</v>
      </c>
    </row>
    <row r="55" spans="2:3" x14ac:dyDescent="0.25">
      <c r="B55" s="30" t="s">
        <v>25</v>
      </c>
    </row>
    <row r="56" spans="2:3" x14ac:dyDescent="0.25">
      <c r="B56" s="31" t="s">
        <v>26</v>
      </c>
    </row>
    <row r="57" spans="2:3" x14ac:dyDescent="0.25">
      <c r="B57" s="31" t="s">
        <v>27</v>
      </c>
    </row>
    <row r="58" spans="2:3" x14ac:dyDescent="0.25">
      <c r="B58" s="31" t="s">
        <v>28</v>
      </c>
    </row>
    <row r="59" spans="2:3" x14ac:dyDescent="0.25">
      <c r="B59" s="31" t="s">
        <v>29</v>
      </c>
    </row>
    <row r="60" spans="2:3" x14ac:dyDescent="0.25">
      <c r="B60" s="31" t="s">
        <v>30</v>
      </c>
    </row>
    <row r="61" spans="2:3" x14ac:dyDescent="0.25">
      <c r="B61" s="30" t="s">
        <v>31</v>
      </c>
    </row>
    <row r="62" spans="2:3" x14ac:dyDescent="0.25">
      <c r="B62" s="30" t="s">
        <v>32</v>
      </c>
    </row>
    <row r="63" spans="2:3" x14ac:dyDescent="0.25">
      <c r="B63" s="31"/>
    </row>
  </sheetData>
  <mergeCells count="7">
    <mergeCell ref="O15:O18"/>
    <mergeCell ref="L17:L18"/>
    <mergeCell ref="B15:B16"/>
    <mergeCell ref="D15:J15"/>
    <mergeCell ref="L15:L16"/>
    <mergeCell ref="M15:M18"/>
    <mergeCell ref="N15:N18"/>
  </mergeCells>
  <printOptions horizontalCentered="1" verticalCentered="1"/>
  <pageMargins left="0.19685039370078741" right="0.19685039370078741" top="0.55118110236220474" bottom="0.35433070866141736" header="0" footer="0"/>
  <pageSetup paperSize="9" scale="65" fitToHeight="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R55"/>
  <sheetViews>
    <sheetView topLeftCell="A16" workbookViewId="0">
      <selection activeCell="T27" sqref="T27"/>
    </sheetView>
  </sheetViews>
  <sheetFormatPr baseColWidth="10" defaultRowHeight="15" x14ac:dyDescent="0.25"/>
  <cols>
    <col min="1" max="1" width="3.140625" customWidth="1"/>
    <col min="2" max="2" width="14.140625" customWidth="1"/>
    <col min="3" max="3" width="6.85546875" customWidth="1"/>
    <col min="4" max="10" width="12.140625" customWidth="1"/>
    <col min="11" max="11" width="9" customWidth="1"/>
    <col min="12" max="14" width="8" customWidth="1"/>
    <col min="15" max="15" width="10.42578125" customWidth="1"/>
    <col min="16" max="16" width="2.7109375" customWidth="1"/>
  </cols>
  <sheetData>
    <row r="1" spans="2:15" ht="15.75" x14ac:dyDescent="0.25">
      <c r="B1" s="1" t="s">
        <v>0</v>
      </c>
      <c r="C1" s="2"/>
      <c r="D1" s="3"/>
      <c r="E1" s="3"/>
      <c r="F1" s="4" t="s">
        <v>43</v>
      </c>
      <c r="G1" s="3"/>
      <c r="H1" s="3"/>
      <c r="I1" s="3"/>
      <c r="K1" s="3"/>
      <c r="L1" s="3"/>
      <c r="M1" s="3"/>
      <c r="N1" s="3"/>
      <c r="O1" s="3"/>
    </row>
    <row r="2" spans="2:15" ht="15.75" x14ac:dyDescent="0.25">
      <c r="B2" s="5" t="s">
        <v>1</v>
      </c>
      <c r="C2" s="4"/>
      <c r="D2" s="3"/>
      <c r="E2" s="3"/>
      <c r="F2" s="6">
        <v>100</v>
      </c>
      <c r="G2" s="3"/>
      <c r="H2" s="3"/>
      <c r="I2" s="3"/>
      <c r="K2" s="3"/>
      <c r="L2" s="3"/>
      <c r="M2" s="3"/>
      <c r="N2" s="3"/>
      <c r="O2" s="3"/>
    </row>
    <row r="3" spans="2:15" ht="15.75" x14ac:dyDescent="0.25">
      <c r="B3" s="7" t="s">
        <v>2</v>
      </c>
      <c r="C3" s="3"/>
      <c r="D3" s="3"/>
      <c r="E3" s="3"/>
      <c r="F3" s="4" t="s">
        <v>116</v>
      </c>
      <c r="G3" s="3"/>
      <c r="H3" s="3"/>
      <c r="I3" s="3"/>
      <c r="K3" s="3"/>
      <c r="L3" s="3"/>
      <c r="M3" s="3"/>
      <c r="N3" s="3"/>
      <c r="O3" s="3"/>
    </row>
    <row r="4" spans="2:15" ht="15.75" x14ac:dyDescent="0.25">
      <c r="B4" s="7" t="s">
        <v>3</v>
      </c>
      <c r="C4" s="3"/>
      <c r="D4" s="3"/>
      <c r="E4" s="3"/>
      <c r="F4" s="4" t="s">
        <v>50</v>
      </c>
      <c r="G4" s="3"/>
      <c r="H4" s="3"/>
      <c r="I4" s="3"/>
      <c r="K4" s="8"/>
      <c r="L4" s="8"/>
      <c r="M4" s="8"/>
      <c r="N4" s="8"/>
      <c r="O4" s="3"/>
    </row>
    <row r="5" spans="2:15" ht="15.75" x14ac:dyDescent="0.25">
      <c r="B5" s="7" t="s">
        <v>4</v>
      </c>
      <c r="C5" s="3"/>
      <c r="D5" s="9"/>
      <c r="E5" s="3"/>
      <c r="F5" s="4">
        <v>126</v>
      </c>
      <c r="G5" s="3"/>
      <c r="H5" s="3"/>
      <c r="I5" s="3"/>
      <c r="K5" s="8"/>
      <c r="L5" s="8"/>
      <c r="M5" s="8"/>
      <c r="N5" s="8"/>
      <c r="O5" s="3"/>
    </row>
    <row r="6" spans="2:15" ht="15.75" x14ac:dyDescent="0.25">
      <c r="B6" s="7" t="s">
        <v>5</v>
      </c>
      <c r="C6" s="3"/>
      <c r="D6" s="3"/>
      <c r="E6" s="3"/>
      <c r="F6" s="4" t="s">
        <v>113</v>
      </c>
      <c r="G6" s="3"/>
      <c r="H6" s="3"/>
      <c r="I6" s="3"/>
      <c r="K6" s="8"/>
      <c r="L6" s="8"/>
      <c r="M6" s="8"/>
      <c r="N6" s="8"/>
      <c r="O6" s="3"/>
    </row>
    <row r="7" spans="2:15" ht="15.75" x14ac:dyDescent="0.25">
      <c r="B7" s="7" t="s">
        <v>6</v>
      </c>
      <c r="C7" s="3"/>
      <c r="D7" s="3"/>
      <c r="E7" s="3"/>
      <c r="F7" s="4">
        <v>126</v>
      </c>
      <c r="G7" s="3"/>
      <c r="H7" s="4" t="s">
        <v>86</v>
      </c>
      <c r="I7" s="3"/>
      <c r="K7" s="3"/>
      <c r="L7" s="3"/>
      <c r="M7" s="3"/>
      <c r="N7" s="3"/>
      <c r="O7" s="3"/>
    </row>
    <row r="8" spans="2:15" x14ac:dyDescent="0.25">
      <c r="B8" s="7" t="s">
        <v>7</v>
      </c>
      <c r="C8" s="3"/>
      <c r="D8" s="9"/>
      <c r="E8" s="9"/>
      <c r="F8" s="9"/>
      <c r="G8" s="9"/>
      <c r="H8" s="9"/>
      <c r="I8" s="9"/>
      <c r="J8" s="9"/>
      <c r="K8" s="3"/>
      <c r="L8" s="3"/>
      <c r="M8" s="3"/>
      <c r="N8" s="3"/>
      <c r="O8" s="3"/>
    </row>
    <row r="9" spans="2:15" x14ac:dyDescent="0.25">
      <c r="B9" s="3"/>
      <c r="C9" s="9"/>
      <c r="D9" s="9"/>
      <c r="E9" s="9"/>
      <c r="F9" s="9"/>
      <c r="G9" s="9"/>
      <c r="H9" s="9"/>
      <c r="I9" s="9"/>
      <c r="J9" s="9"/>
      <c r="K9" s="3"/>
      <c r="L9" s="3"/>
      <c r="M9" s="3"/>
      <c r="N9" s="3"/>
      <c r="O9" s="3"/>
    </row>
    <row r="10" spans="2:15" x14ac:dyDescent="0.25">
      <c r="B10" s="3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  <c r="N10" s="3"/>
      <c r="O10" s="3"/>
    </row>
    <row r="11" spans="2:15" x14ac:dyDescent="0.25">
      <c r="B11" s="3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</row>
    <row r="12" spans="2:15" ht="24.75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</row>
    <row r="13" spans="2:15" ht="25.5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</row>
    <row r="14" spans="2:15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"/>
    </row>
    <row r="15" spans="2:15" ht="15.75" thickBot="1" x14ac:dyDescent="0.3">
      <c r="B15" s="150" t="s">
        <v>8</v>
      </c>
      <c r="C15" s="12" t="s">
        <v>9</v>
      </c>
      <c r="D15" s="148" t="s">
        <v>10</v>
      </c>
      <c r="E15" s="149"/>
      <c r="F15" s="149"/>
      <c r="G15" s="149"/>
      <c r="H15" s="149"/>
      <c r="I15" s="149"/>
      <c r="J15" s="149"/>
      <c r="K15" s="13" t="s">
        <v>11</v>
      </c>
      <c r="L15" s="152" t="s">
        <v>12</v>
      </c>
      <c r="M15" s="152" t="s">
        <v>13</v>
      </c>
      <c r="N15" s="152" t="s">
        <v>14</v>
      </c>
      <c r="O15" s="152" t="s">
        <v>15</v>
      </c>
    </row>
    <row r="16" spans="2:15" ht="108.75" thickBot="1" x14ac:dyDescent="0.3">
      <c r="B16" s="151"/>
      <c r="C16" s="40" t="s">
        <v>51</v>
      </c>
      <c r="D16" s="41" t="s">
        <v>65</v>
      </c>
      <c r="E16" s="41" t="s">
        <v>66</v>
      </c>
      <c r="F16" s="41" t="s">
        <v>67</v>
      </c>
      <c r="G16" s="41" t="s">
        <v>68</v>
      </c>
      <c r="H16" s="41" t="s">
        <v>69</v>
      </c>
      <c r="I16" s="41" t="s">
        <v>70</v>
      </c>
      <c r="J16" s="41" t="s">
        <v>65</v>
      </c>
      <c r="K16" s="40" t="s">
        <v>51</v>
      </c>
      <c r="L16" s="153"/>
      <c r="M16" s="153"/>
      <c r="N16" s="153"/>
      <c r="O16" s="153"/>
    </row>
    <row r="17" spans="2:18" ht="26.25" customHeight="1" x14ac:dyDescent="0.25">
      <c r="B17" s="15" t="s">
        <v>16</v>
      </c>
      <c r="C17" s="67">
        <v>0</v>
      </c>
      <c r="D17" s="17">
        <v>4.7699999999999996</v>
      </c>
      <c r="E17" s="17">
        <v>0</v>
      </c>
      <c r="F17" s="17">
        <f t="shared" ref="F17:K17" si="0">+F18-E18</f>
        <v>4.47</v>
      </c>
      <c r="G17" s="17">
        <f t="shared" si="0"/>
        <v>2.33</v>
      </c>
      <c r="H17" s="17">
        <f t="shared" si="0"/>
        <v>1.2899999999999991</v>
      </c>
      <c r="I17" s="17">
        <f t="shared" si="0"/>
        <v>2.5999999999999996</v>
      </c>
      <c r="J17" s="17">
        <f t="shared" si="0"/>
        <v>2.4500000000000028</v>
      </c>
      <c r="K17" s="61">
        <f t="shared" si="0"/>
        <v>6.4199999999999982</v>
      </c>
      <c r="L17" s="158">
        <f>SUM(C17:K17)</f>
        <v>24.33</v>
      </c>
      <c r="M17" s="153"/>
      <c r="N17" s="153"/>
      <c r="O17" s="153"/>
      <c r="R17" s="49"/>
    </row>
    <row r="18" spans="2:18" ht="26.25" customHeight="1" thickBot="1" x14ac:dyDescent="0.3">
      <c r="B18" s="18" t="s">
        <v>17</v>
      </c>
      <c r="C18" s="63">
        <f>+C17</f>
        <v>0</v>
      </c>
      <c r="D18" s="19">
        <v>4.7699999999999996</v>
      </c>
      <c r="E18" s="19">
        <v>7.03</v>
      </c>
      <c r="F18" s="19">
        <v>11.5</v>
      </c>
      <c r="G18" s="19">
        <v>13.83</v>
      </c>
      <c r="H18" s="19">
        <v>15.12</v>
      </c>
      <c r="I18" s="19">
        <v>17.72</v>
      </c>
      <c r="J18" s="19">
        <v>20.170000000000002</v>
      </c>
      <c r="K18" s="64">
        <v>26.59</v>
      </c>
      <c r="L18" s="159"/>
      <c r="M18" s="154"/>
      <c r="N18" s="154"/>
      <c r="O18" s="154"/>
    </row>
    <row r="19" spans="2:18" x14ac:dyDescent="0.25">
      <c r="B19" s="33">
        <v>1</v>
      </c>
      <c r="C19" s="101">
        <v>0.25</v>
      </c>
      <c r="D19" s="124">
        <v>0.25694444444444442</v>
      </c>
      <c r="E19" s="125"/>
      <c r="F19" s="125">
        <v>0.26319444444444445</v>
      </c>
      <c r="G19" s="125">
        <v>0.26944444444444443</v>
      </c>
      <c r="H19" s="125">
        <v>0.2722222222222222</v>
      </c>
      <c r="I19" s="125">
        <v>0.27986111111111112</v>
      </c>
      <c r="J19" s="124">
        <v>0.28402777777777777</v>
      </c>
      <c r="K19" s="101">
        <v>0.29097222222222208</v>
      </c>
      <c r="L19" s="34">
        <f>L17</f>
        <v>24.33</v>
      </c>
      <c r="M19" s="35">
        <f t="shared" ref="M19:M24" si="1">J19-D19</f>
        <v>2.7083333333333348E-2</v>
      </c>
      <c r="N19" s="36">
        <f t="shared" ref="N19:N32" si="2">60*$G$38/(M19*60*24)</f>
        <v>20.199999999999992</v>
      </c>
      <c r="O19" s="37">
        <f t="shared" ref="O19:O24" si="3">D20-D19</f>
        <v>0.36805555555555558</v>
      </c>
      <c r="P19" s="23"/>
    </row>
    <row r="20" spans="2:18" x14ac:dyDescent="0.25">
      <c r="B20" s="38">
        <v>2</v>
      </c>
      <c r="C20" s="101">
        <v>0.61736111111111147</v>
      </c>
      <c r="D20" s="124">
        <v>0.625</v>
      </c>
      <c r="E20" s="125"/>
      <c r="F20" s="125">
        <v>0.63263888888888886</v>
      </c>
      <c r="G20" s="125">
        <v>0.63958333333333328</v>
      </c>
      <c r="H20" s="125">
        <v>0.64444444444444449</v>
      </c>
      <c r="I20" s="125">
        <v>0.65069444444444446</v>
      </c>
      <c r="J20" s="124">
        <v>0.65625</v>
      </c>
      <c r="K20" s="101">
        <v>0.66388888888888908</v>
      </c>
      <c r="L20" s="20">
        <f t="shared" ref="L20:L32" si="4">L19</f>
        <v>24.33</v>
      </c>
      <c r="M20" s="21">
        <f t="shared" si="1"/>
        <v>3.125E-2</v>
      </c>
      <c r="N20" s="22">
        <f t="shared" si="2"/>
        <v>17.506666666666668</v>
      </c>
      <c r="O20" s="39">
        <f t="shared" si="3"/>
        <v>3.0555555555555558E-2</v>
      </c>
      <c r="P20" s="23"/>
    </row>
    <row r="21" spans="2:18" x14ac:dyDescent="0.25">
      <c r="B21" s="38">
        <v>3</v>
      </c>
      <c r="C21" s="101">
        <v>0.64826388888888919</v>
      </c>
      <c r="D21" s="124">
        <v>0.65555555555555556</v>
      </c>
      <c r="E21" s="125"/>
      <c r="F21" s="125">
        <v>0.66249999999999998</v>
      </c>
      <c r="G21" s="125">
        <v>0.67013888888888884</v>
      </c>
      <c r="H21" s="125">
        <v>0.67361111111111105</v>
      </c>
      <c r="I21" s="125">
        <v>0.68055555555555547</v>
      </c>
      <c r="J21" s="124">
        <v>0.68541666666666667</v>
      </c>
      <c r="K21" s="101">
        <v>0.69340277777777792</v>
      </c>
      <c r="L21" s="20">
        <f t="shared" si="4"/>
        <v>24.33</v>
      </c>
      <c r="M21" s="21">
        <f t="shared" si="1"/>
        <v>2.9861111111111116E-2</v>
      </c>
      <c r="N21" s="22">
        <f t="shared" si="2"/>
        <v>18.320930232558137</v>
      </c>
      <c r="O21" s="39">
        <f t="shared" si="3"/>
        <v>3.125E-2</v>
      </c>
      <c r="P21" s="23"/>
    </row>
    <row r="22" spans="2:18" x14ac:dyDescent="0.25">
      <c r="B22" s="38">
        <v>4</v>
      </c>
      <c r="C22" s="101">
        <v>0.67916666666666692</v>
      </c>
      <c r="D22" s="124">
        <v>0.68680555555555556</v>
      </c>
      <c r="E22" s="125"/>
      <c r="F22" s="125">
        <v>0.69374999999999998</v>
      </c>
      <c r="G22" s="125">
        <v>0.7006944444444444</v>
      </c>
      <c r="H22" s="125">
        <v>0.70416666666666661</v>
      </c>
      <c r="I22" s="125">
        <v>0.71111111111111114</v>
      </c>
      <c r="J22" s="124">
        <v>0.71597222222222223</v>
      </c>
      <c r="K22" s="101">
        <v>0.7236111111111112</v>
      </c>
      <c r="L22" s="20">
        <f t="shared" si="4"/>
        <v>24.33</v>
      </c>
      <c r="M22" s="21">
        <f t="shared" si="1"/>
        <v>2.9166666666666674E-2</v>
      </c>
      <c r="N22" s="22">
        <f t="shared" si="2"/>
        <v>18.757142857142853</v>
      </c>
      <c r="O22" s="39">
        <f t="shared" si="3"/>
        <v>3.0555555555555558E-2</v>
      </c>
      <c r="P22" s="23"/>
    </row>
    <row r="23" spans="2:18" x14ac:dyDescent="0.25">
      <c r="B23" s="38">
        <v>5</v>
      </c>
      <c r="C23" s="101">
        <v>0.71006944444444464</v>
      </c>
      <c r="D23" s="124">
        <v>0.71736111111111112</v>
      </c>
      <c r="E23" s="125"/>
      <c r="F23" s="125">
        <v>0.72430555555555554</v>
      </c>
      <c r="G23" s="125">
        <v>0.73125000000000007</v>
      </c>
      <c r="H23" s="125">
        <v>0.73472222222222228</v>
      </c>
      <c r="I23" s="125">
        <v>0.7416666666666667</v>
      </c>
      <c r="J23" s="124">
        <v>0.74652777777777779</v>
      </c>
      <c r="K23" s="101">
        <v>0.75451388888888893</v>
      </c>
      <c r="L23" s="20">
        <f t="shared" si="4"/>
        <v>24.33</v>
      </c>
      <c r="M23" s="21">
        <f t="shared" si="1"/>
        <v>2.9166666666666674E-2</v>
      </c>
      <c r="N23" s="22">
        <f t="shared" si="2"/>
        <v>18.757142857142853</v>
      </c>
      <c r="O23" s="39">
        <f t="shared" si="3"/>
        <v>3.125E-2</v>
      </c>
      <c r="P23" s="23"/>
    </row>
    <row r="24" spans="2:18" x14ac:dyDescent="0.25">
      <c r="B24" s="38">
        <v>6</v>
      </c>
      <c r="C24" s="101">
        <v>0.74097222222222237</v>
      </c>
      <c r="D24" s="124">
        <v>0.74861111111111112</v>
      </c>
      <c r="E24" s="125"/>
      <c r="F24" s="125">
        <v>0.75555555555555554</v>
      </c>
      <c r="G24" s="125">
        <v>0.76249999999999996</v>
      </c>
      <c r="H24" s="125">
        <v>0.76597222222222228</v>
      </c>
      <c r="I24" s="125">
        <v>0.7729166666666667</v>
      </c>
      <c r="J24" s="124">
        <v>0.77777777777777779</v>
      </c>
      <c r="K24" s="101">
        <v>0.78541666666666665</v>
      </c>
      <c r="L24" s="20">
        <f t="shared" si="4"/>
        <v>24.33</v>
      </c>
      <c r="M24" s="21">
        <f t="shared" si="1"/>
        <v>2.9166666666666674E-2</v>
      </c>
      <c r="N24" s="22">
        <f t="shared" si="2"/>
        <v>18.757142857142853</v>
      </c>
      <c r="O24" s="39">
        <f t="shared" si="3"/>
        <v>3.0555555555555558E-2</v>
      </c>
      <c r="P24" s="23"/>
    </row>
    <row r="25" spans="2:18" x14ac:dyDescent="0.25">
      <c r="B25" s="38">
        <v>7</v>
      </c>
      <c r="C25" s="101">
        <v>0.77187500000000009</v>
      </c>
      <c r="D25" s="124">
        <v>0.77916666666666667</v>
      </c>
      <c r="E25" s="125"/>
      <c r="F25" s="125">
        <v>0.78611111111111109</v>
      </c>
      <c r="G25" s="125">
        <v>0.79305555555555551</v>
      </c>
      <c r="H25" s="125">
        <v>0.79652777777777772</v>
      </c>
      <c r="I25" s="125">
        <v>0.80347222222222214</v>
      </c>
      <c r="J25" s="124">
        <v>0.8076388888888888</v>
      </c>
      <c r="K25" s="101">
        <v>0.81562499999999993</v>
      </c>
      <c r="L25" s="20">
        <f t="shared" si="4"/>
        <v>24.33</v>
      </c>
      <c r="M25" s="21">
        <f t="shared" ref="M25:M31" si="5">J25-D25</f>
        <v>2.8472222222222121E-2</v>
      </c>
      <c r="N25" s="22">
        <f t="shared" si="2"/>
        <v>19.214634146341531</v>
      </c>
      <c r="O25" s="39">
        <f t="shared" ref="O25:O31" si="6">D26-D25</f>
        <v>3.125E-2</v>
      </c>
      <c r="P25" s="23"/>
    </row>
    <row r="26" spans="2:18" x14ac:dyDescent="0.25">
      <c r="B26" s="38">
        <v>8</v>
      </c>
      <c r="C26" s="101">
        <v>0.80277777777777781</v>
      </c>
      <c r="D26" s="124">
        <v>0.81041666666666667</v>
      </c>
      <c r="E26" s="125"/>
      <c r="F26" s="125">
        <v>0.81736111111111109</v>
      </c>
      <c r="G26" s="125">
        <v>0.82430555555555551</v>
      </c>
      <c r="H26" s="125">
        <v>0.82777777777777772</v>
      </c>
      <c r="I26" s="125">
        <v>0.83472222222222225</v>
      </c>
      <c r="J26" s="124">
        <v>0.83888888888888891</v>
      </c>
      <c r="K26" s="101">
        <v>0.84652777777777766</v>
      </c>
      <c r="L26" s="20">
        <f t="shared" si="4"/>
        <v>24.33</v>
      </c>
      <c r="M26" s="21">
        <f t="shared" si="5"/>
        <v>2.8472222222222232E-2</v>
      </c>
      <c r="N26" s="22">
        <f t="shared" si="2"/>
        <v>19.21463414634146</v>
      </c>
      <c r="O26" s="39">
        <f t="shared" si="6"/>
        <v>3.0555555555555558E-2</v>
      </c>
      <c r="P26" s="23"/>
    </row>
    <row r="27" spans="2:18" x14ac:dyDescent="0.25">
      <c r="B27" s="38">
        <v>9</v>
      </c>
      <c r="C27" s="101">
        <v>0.83368055555555554</v>
      </c>
      <c r="D27" s="124">
        <v>0.84097222222222223</v>
      </c>
      <c r="E27" s="125"/>
      <c r="F27" s="125">
        <v>0.84791666666666665</v>
      </c>
      <c r="G27" s="125">
        <v>0.85486111111111118</v>
      </c>
      <c r="H27" s="125">
        <v>0.85833333333333339</v>
      </c>
      <c r="I27" s="125">
        <v>0.86527777777777781</v>
      </c>
      <c r="J27" s="124">
        <v>0.86944444444444446</v>
      </c>
      <c r="K27" s="101">
        <v>0.87743055555555538</v>
      </c>
      <c r="L27" s="20">
        <f t="shared" si="4"/>
        <v>24.33</v>
      </c>
      <c r="M27" s="21">
        <f t="shared" si="5"/>
        <v>2.8472222222222232E-2</v>
      </c>
      <c r="N27" s="22">
        <f t="shared" si="2"/>
        <v>19.21463414634146</v>
      </c>
      <c r="O27" s="39">
        <f t="shared" si="6"/>
        <v>3.125E-2</v>
      </c>
      <c r="P27" s="23"/>
    </row>
    <row r="28" spans="2:18" x14ac:dyDescent="0.25">
      <c r="B28" s="38">
        <v>10</v>
      </c>
      <c r="C28" s="101">
        <v>0.86458333333333326</v>
      </c>
      <c r="D28" s="124">
        <v>0.87222222222222223</v>
      </c>
      <c r="E28" s="125"/>
      <c r="F28" s="125">
        <v>0.87916666666666665</v>
      </c>
      <c r="G28" s="125">
        <v>0.88611111111111107</v>
      </c>
      <c r="H28" s="125">
        <v>0.88958333333333328</v>
      </c>
      <c r="I28" s="125">
        <v>0.89652777777777781</v>
      </c>
      <c r="J28" s="124">
        <v>0.90069444444444446</v>
      </c>
      <c r="K28" s="101">
        <v>0.9083333333333331</v>
      </c>
      <c r="L28" s="20">
        <f t="shared" si="4"/>
        <v>24.33</v>
      </c>
      <c r="M28" s="21">
        <f t="shared" si="5"/>
        <v>2.8472222222222232E-2</v>
      </c>
      <c r="N28" s="22">
        <f t="shared" si="2"/>
        <v>19.21463414634146</v>
      </c>
      <c r="O28" s="39">
        <f t="shared" si="6"/>
        <v>3.0555555555555558E-2</v>
      </c>
      <c r="P28" s="23"/>
    </row>
    <row r="29" spans="2:18" x14ac:dyDescent="0.25">
      <c r="B29" s="38">
        <v>11</v>
      </c>
      <c r="C29" s="101">
        <v>0.89548611111111098</v>
      </c>
      <c r="D29" s="124">
        <v>0.90277777777777779</v>
      </c>
      <c r="E29" s="125"/>
      <c r="F29" s="125">
        <v>0.90972222222222221</v>
      </c>
      <c r="G29" s="125">
        <v>0.91666666666666663</v>
      </c>
      <c r="H29" s="125">
        <v>0.92013888888888884</v>
      </c>
      <c r="I29" s="125">
        <v>0.92708333333333326</v>
      </c>
      <c r="J29" s="124">
        <v>0.93124999999999991</v>
      </c>
      <c r="K29" s="101">
        <v>0.93923611111111083</v>
      </c>
      <c r="L29" s="20">
        <f t="shared" si="4"/>
        <v>24.33</v>
      </c>
      <c r="M29" s="21">
        <f t="shared" si="5"/>
        <v>2.8472222222222121E-2</v>
      </c>
      <c r="N29" s="22">
        <f t="shared" si="2"/>
        <v>19.214634146341531</v>
      </c>
      <c r="O29" s="39">
        <f t="shared" si="6"/>
        <v>3.125E-2</v>
      </c>
      <c r="P29" s="23"/>
    </row>
    <row r="30" spans="2:18" x14ac:dyDescent="0.25">
      <c r="B30" s="38">
        <v>12</v>
      </c>
      <c r="C30" s="101">
        <v>0.92638888888888871</v>
      </c>
      <c r="D30" s="124">
        <v>0.93402777777777779</v>
      </c>
      <c r="E30" s="125"/>
      <c r="F30" s="125">
        <v>0.94097222222222221</v>
      </c>
      <c r="G30" s="125">
        <v>0.94791666666666663</v>
      </c>
      <c r="H30" s="125">
        <v>0.95138888888888884</v>
      </c>
      <c r="I30" s="125">
        <v>0.95833333333333337</v>
      </c>
      <c r="J30" s="124">
        <v>0.96250000000000002</v>
      </c>
      <c r="K30" s="101">
        <v>0.97013888888888855</v>
      </c>
      <c r="L30" s="20">
        <f t="shared" si="4"/>
        <v>24.33</v>
      </c>
      <c r="M30" s="21">
        <f t="shared" si="5"/>
        <v>2.8472222222222232E-2</v>
      </c>
      <c r="N30" s="22">
        <f t="shared" si="2"/>
        <v>19.21463414634146</v>
      </c>
      <c r="O30" s="39">
        <f t="shared" si="6"/>
        <v>3.0555555555555558E-2</v>
      </c>
      <c r="P30" s="23"/>
    </row>
    <row r="31" spans="2:18" x14ac:dyDescent="0.25">
      <c r="B31" s="38">
        <v>13</v>
      </c>
      <c r="C31" s="101">
        <v>0.95729166666666643</v>
      </c>
      <c r="D31" s="124">
        <v>0.96458333333333335</v>
      </c>
      <c r="E31" s="125"/>
      <c r="F31" s="125">
        <v>0.97152777777777777</v>
      </c>
      <c r="G31" s="125">
        <v>0.9784722222222223</v>
      </c>
      <c r="H31" s="125">
        <v>0.98194444444444451</v>
      </c>
      <c r="I31" s="125">
        <v>0.98888888888888893</v>
      </c>
      <c r="J31" s="124">
        <v>0.99305555555555558</v>
      </c>
      <c r="K31" s="101">
        <v>1.0010416666666664</v>
      </c>
      <c r="L31" s="20">
        <f t="shared" si="4"/>
        <v>24.33</v>
      </c>
      <c r="M31" s="21">
        <f t="shared" si="5"/>
        <v>2.8472222222222232E-2</v>
      </c>
      <c r="N31" s="22">
        <f t="shared" si="2"/>
        <v>19.21463414634146</v>
      </c>
      <c r="O31" s="39">
        <f t="shared" si="6"/>
        <v>3.125E-2</v>
      </c>
      <c r="P31" s="23"/>
    </row>
    <row r="32" spans="2:18" ht="15.75" thickBot="1" x14ac:dyDescent="0.3">
      <c r="B32" s="90">
        <v>14</v>
      </c>
      <c r="C32" s="101">
        <v>0.98819444444444415</v>
      </c>
      <c r="D32" s="124">
        <v>0.99583333333333335</v>
      </c>
      <c r="E32" s="125"/>
      <c r="F32" s="125">
        <v>2.7777777777777779E-3</v>
      </c>
      <c r="G32" s="125">
        <v>9.7222222222222224E-3</v>
      </c>
      <c r="H32" s="125">
        <v>1.3194444444444444E-2</v>
      </c>
      <c r="I32" s="125">
        <v>2.013888888888889E-2</v>
      </c>
      <c r="J32" s="124">
        <v>2.4305555555555556E-2</v>
      </c>
      <c r="K32" s="101">
        <v>1.0319444444444443</v>
      </c>
      <c r="L32" s="97">
        <f t="shared" si="4"/>
        <v>24.33</v>
      </c>
      <c r="M32" s="98">
        <f>(J32+1)-D32</f>
        <v>2.8472222222222232E-2</v>
      </c>
      <c r="N32" s="91">
        <f t="shared" si="2"/>
        <v>19.21463414634146</v>
      </c>
      <c r="O32" s="135"/>
      <c r="P32" s="23"/>
    </row>
    <row r="33" spans="2:15" x14ac:dyDescent="0.25">
      <c r="B33" s="3"/>
      <c r="C33" s="3"/>
      <c r="D33" s="3"/>
      <c r="E33" s="3"/>
      <c r="F33" s="3"/>
      <c r="G33" s="3"/>
      <c r="H33" s="3"/>
      <c r="I33" s="3"/>
      <c r="J33" s="3"/>
      <c r="K33" s="24"/>
      <c r="L33" s="24"/>
      <c r="M33" s="25"/>
      <c r="N33" s="25"/>
      <c r="O33" s="3"/>
    </row>
    <row r="34" spans="2:15" x14ac:dyDescent="0.25">
      <c r="B34" s="3"/>
      <c r="C34" s="3" t="s">
        <v>18</v>
      </c>
      <c r="D34" s="3"/>
      <c r="E34" s="3"/>
      <c r="F34" s="3"/>
      <c r="G34" s="26">
        <v>10</v>
      </c>
      <c r="H34" s="3"/>
      <c r="I34" s="3"/>
      <c r="J34" s="3"/>
      <c r="K34" s="3"/>
      <c r="L34" s="3"/>
      <c r="M34" s="3"/>
      <c r="N34" s="3"/>
      <c r="O34" s="3"/>
    </row>
    <row r="35" spans="2:15" x14ac:dyDescent="0.25">
      <c r="B35" s="3"/>
      <c r="C35" s="3" t="s">
        <v>19</v>
      </c>
      <c r="D35" s="3"/>
      <c r="E35" s="3"/>
      <c r="F35" s="3"/>
      <c r="G35" s="26">
        <v>4</v>
      </c>
      <c r="H35" s="3"/>
      <c r="I35" s="3"/>
      <c r="J35" s="3"/>
      <c r="K35" s="3"/>
      <c r="L35" s="3"/>
      <c r="M35" s="3"/>
      <c r="N35" s="3"/>
      <c r="O35" s="3"/>
    </row>
    <row r="36" spans="2:15" x14ac:dyDescent="0.25">
      <c r="B36" s="3"/>
      <c r="C36" s="3" t="s">
        <v>20</v>
      </c>
      <c r="D36" s="3"/>
      <c r="E36" s="3"/>
      <c r="F36" s="3"/>
      <c r="G36" s="26">
        <f>G34+G35</f>
        <v>14</v>
      </c>
      <c r="H36" s="3"/>
      <c r="I36" s="3"/>
      <c r="J36" s="3"/>
      <c r="K36" s="3"/>
      <c r="L36" s="3"/>
      <c r="M36" s="3"/>
      <c r="N36" s="3"/>
      <c r="O36" s="3"/>
    </row>
    <row r="37" spans="2:15" hidden="1" x14ac:dyDescent="0.25">
      <c r="B37" s="3"/>
      <c r="C37" s="3" t="s">
        <v>21</v>
      </c>
      <c r="D37" s="3"/>
      <c r="E37" s="3"/>
      <c r="F37" s="3"/>
      <c r="G37" s="27">
        <v>15.4</v>
      </c>
      <c r="H37" t="s">
        <v>71</v>
      </c>
      <c r="I37" s="3"/>
      <c r="J37" s="3"/>
      <c r="K37" s="3"/>
      <c r="L37" s="3"/>
      <c r="M37" s="3"/>
      <c r="N37" s="3"/>
      <c r="O37" s="3"/>
    </row>
    <row r="38" spans="2:15" x14ac:dyDescent="0.25">
      <c r="B38" s="3"/>
      <c r="C38" s="3" t="s">
        <v>21</v>
      </c>
      <c r="D38" s="3"/>
      <c r="E38" s="3"/>
      <c r="F38" s="3"/>
      <c r="G38" s="24">
        <f>+G37-2.27</f>
        <v>13.13</v>
      </c>
      <c r="H38" s="50" t="s">
        <v>72</v>
      </c>
      <c r="I38" s="3"/>
      <c r="J38" s="3"/>
      <c r="K38" s="3"/>
      <c r="L38" s="3"/>
      <c r="M38" s="3"/>
      <c r="N38" s="3"/>
      <c r="O38" s="3"/>
    </row>
    <row r="39" spans="2:15" x14ac:dyDescent="0.25">
      <c r="C39" s="3" t="s">
        <v>22</v>
      </c>
      <c r="G39" s="26">
        <f>(4.77*6)+(6.42*6)</f>
        <v>67.139999999999986</v>
      </c>
    </row>
    <row r="40" spans="2:15" x14ac:dyDescent="0.25">
      <c r="C40" s="3" t="s">
        <v>23</v>
      </c>
      <c r="D40" s="28"/>
      <c r="E40" s="28"/>
      <c r="F40" s="28"/>
      <c r="G40" s="26">
        <f>G39*2</f>
        <v>134.27999999999997</v>
      </c>
      <c r="H40" s="28"/>
      <c r="I40" s="28"/>
      <c r="J40" s="28"/>
    </row>
    <row r="41" spans="2:15" x14ac:dyDescent="0.25">
      <c r="C41" s="3" t="s">
        <v>24</v>
      </c>
    </row>
    <row r="47" spans="2:15" x14ac:dyDescent="0.25">
      <c r="B47" s="30" t="s">
        <v>25</v>
      </c>
    </row>
    <row r="48" spans="2:15" x14ac:dyDescent="0.25">
      <c r="B48" s="31" t="s">
        <v>26</v>
      </c>
    </row>
    <row r="49" spans="2:2" x14ac:dyDescent="0.25">
      <c r="B49" s="31" t="s">
        <v>27</v>
      </c>
    </row>
    <row r="50" spans="2:2" x14ac:dyDescent="0.25">
      <c r="B50" s="31" t="s">
        <v>28</v>
      </c>
    </row>
    <row r="51" spans="2:2" x14ac:dyDescent="0.25">
      <c r="B51" s="31" t="s">
        <v>29</v>
      </c>
    </row>
    <row r="52" spans="2:2" x14ac:dyDescent="0.25">
      <c r="B52" s="31" t="s">
        <v>30</v>
      </c>
    </row>
    <row r="53" spans="2:2" x14ac:dyDescent="0.25">
      <c r="B53" s="30" t="s">
        <v>31</v>
      </c>
    </row>
    <row r="54" spans="2:2" x14ac:dyDescent="0.25">
      <c r="B54" s="30" t="s">
        <v>32</v>
      </c>
    </row>
    <row r="55" spans="2:2" x14ac:dyDescent="0.25">
      <c r="B55" s="31"/>
    </row>
  </sheetData>
  <mergeCells count="7">
    <mergeCell ref="O15:O18"/>
    <mergeCell ref="L17:L18"/>
    <mergeCell ref="B15:B16"/>
    <mergeCell ref="D15:J15"/>
    <mergeCell ref="L15:L16"/>
    <mergeCell ref="M15:M18"/>
    <mergeCell ref="N15:N18"/>
  </mergeCells>
  <printOptions horizontalCentered="1" verticalCentered="1"/>
  <pageMargins left="0.19685039370078741" right="0.19685039370078741" top="0.55118110236220474" bottom="0.35433070866141736" header="0.31496062992125984" footer="0.31496062992125984"/>
  <pageSetup paperSize="9" scale="65" fitToHeight="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B1:S83"/>
  <sheetViews>
    <sheetView topLeftCell="A40" workbookViewId="0">
      <selection activeCell="T63" sqref="T63"/>
    </sheetView>
  </sheetViews>
  <sheetFormatPr baseColWidth="10" defaultRowHeight="15" x14ac:dyDescent="0.25"/>
  <cols>
    <col min="1" max="1" width="4.28515625" customWidth="1"/>
    <col min="2" max="2" width="17" customWidth="1"/>
    <col min="3" max="3" width="15" customWidth="1"/>
    <col min="4" max="8" width="13.28515625" customWidth="1"/>
    <col min="9" max="9" width="15" customWidth="1"/>
    <col min="10" max="12" width="12" customWidth="1"/>
    <col min="13" max="13" width="5.7109375" customWidth="1"/>
    <col min="14" max="14" width="12.7109375" customWidth="1"/>
    <col min="15" max="15" width="0.85546875" customWidth="1"/>
    <col min="16" max="16" width="1.42578125" customWidth="1"/>
  </cols>
  <sheetData>
    <row r="1" spans="2:14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4"/>
      <c r="J1" s="3"/>
      <c r="K1" s="3"/>
      <c r="L1" s="3"/>
      <c r="M1" s="3"/>
      <c r="N1" s="3"/>
    </row>
    <row r="2" spans="2:14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J2" s="3"/>
      <c r="K2" s="3"/>
      <c r="L2" s="3"/>
      <c r="M2" s="3"/>
      <c r="N2" s="3"/>
    </row>
    <row r="3" spans="2:14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J3" s="3"/>
      <c r="K3" s="3"/>
      <c r="L3" s="3"/>
      <c r="M3" s="3"/>
      <c r="N3" s="3"/>
    </row>
    <row r="4" spans="2:14" ht="21" customHeight="1" x14ac:dyDescent="0.25">
      <c r="B4" s="7" t="s">
        <v>3</v>
      </c>
      <c r="C4" s="3"/>
      <c r="D4" s="3"/>
      <c r="E4" s="3"/>
      <c r="F4" s="4" t="s">
        <v>50</v>
      </c>
      <c r="G4" s="3"/>
      <c r="H4" s="4"/>
      <c r="I4" s="3"/>
      <c r="J4" s="8"/>
      <c r="K4" s="8"/>
      <c r="L4" s="8"/>
      <c r="M4" s="8"/>
      <c r="N4" s="3"/>
    </row>
    <row r="5" spans="2:14" ht="21" customHeight="1" x14ac:dyDescent="0.25">
      <c r="B5" s="7" t="s">
        <v>4</v>
      </c>
      <c r="C5" s="3"/>
      <c r="D5" s="9"/>
      <c r="E5" s="3"/>
      <c r="F5" s="4">
        <v>130</v>
      </c>
      <c r="G5" s="3"/>
      <c r="H5" s="4"/>
      <c r="J5" s="8"/>
      <c r="K5" s="8"/>
      <c r="L5" s="8"/>
      <c r="M5" s="8"/>
      <c r="N5" s="3"/>
    </row>
    <row r="6" spans="2:14" ht="21" customHeight="1" x14ac:dyDescent="0.25">
      <c r="B6" s="7" t="s">
        <v>5</v>
      </c>
      <c r="C6" s="3"/>
      <c r="D6" s="3"/>
      <c r="E6" s="3"/>
      <c r="F6" s="4" t="s">
        <v>74</v>
      </c>
      <c r="G6" s="3"/>
      <c r="H6" s="4"/>
      <c r="J6" s="8"/>
      <c r="K6" s="8"/>
      <c r="L6" s="8"/>
      <c r="M6" s="8"/>
      <c r="N6" s="3"/>
    </row>
    <row r="7" spans="2:14" ht="21" customHeight="1" x14ac:dyDescent="0.25">
      <c r="B7" s="7" t="s">
        <v>6</v>
      </c>
      <c r="C7" s="3"/>
      <c r="D7" s="3"/>
      <c r="E7" s="3"/>
      <c r="F7" s="4">
        <v>130</v>
      </c>
      <c r="G7" s="9"/>
      <c r="H7" s="4" t="s">
        <v>87</v>
      </c>
      <c r="J7" s="3"/>
      <c r="K7" s="3"/>
      <c r="L7" s="3"/>
      <c r="M7" s="3"/>
      <c r="N7" s="3"/>
    </row>
    <row r="8" spans="2:14" ht="21" customHeight="1" x14ac:dyDescent="0.25">
      <c r="B8" s="7" t="s">
        <v>7</v>
      </c>
      <c r="C8" s="3"/>
      <c r="D8" s="9"/>
      <c r="E8" s="9"/>
      <c r="F8" s="9"/>
      <c r="G8" s="3"/>
      <c r="H8" s="4"/>
      <c r="J8" s="3"/>
      <c r="K8" s="3"/>
      <c r="L8" s="3"/>
      <c r="M8" s="3"/>
      <c r="N8" s="3"/>
    </row>
    <row r="9" spans="2:14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</row>
    <row r="10" spans="2:14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</row>
    <row r="11" spans="2:14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</row>
    <row r="12" spans="2:14" ht="20.100000000000001" customHeight="1" x14ac:dyDescent="0.25">
      <c r="B12" s="3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</row>
    <row r="13" spans="2:14" ht="15.75" thickBot="1" x14ac:dyDescent="0.3"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1"/>
    </row>
    <row r="14" spans="2:14" ht="26.25" customHeight="1" thickBot="1" x14ac:dyDescent="0.3">
      <c r="B14" s="150" t="s">
        <v>8</v>
      </c>
      <c r="C14" s="12" t="s">
        <v>9</v>
      </c>
      <c r="D14" s="149" t="s">
        <v>10</v>
      </c>
      <c r="E14" s="149"/>
      <c r="F14" s="149"/>
      <c r="G14" s="149"/>
      <c r="H14" s="13" t="s">
        <v>11</v>
      </c>
      <c r="I14" s="152" t="s">
        <v>12</v>
      </c>
      <c r="J14" s="152" t="s">
        <v>13</v>
      </c>
      <c r="K14" s="152" t="s">
        <v>14</v>
      </c>
      <c r="L14" s="152" t="s">
        <v>15</v>
      </c>
    </row>
    <row r="15" spans="2:14" ht="143.25" customHeight="1" thickBot="1" x14ac:dyDescent="0.3">
      <c r="B15" s="151"/>
      <c r="C15" s="58" t="s">
        <v>80</v>
      </c>
      <c r="D15" s="58" t="s">
        <v>75</v>
      </c>
      <c r="E15" s="58" t="s">
        <v>76</v>
      </c>
      <c r="F15" s="58" t="s">
        <v>77</v>
      </c>
      <c r="G15" s="58" t="s">
        <v>78</v>
      </c>
      <c r="H15" s="58" t="s">
        <v>79</v>
      </c>
      <c r="I15" s="153"/>
      <c r="J15" s="153"/>
      <c r="K15" s="153"/>
      <c r="L15" s="153"/>
    </row>
    <row r="16" spans="2:14" ht="26.25" customHeight="1" x14ac:dyDescent="0.25">
      <c r="B16" s="15" t="s">
        <v>16</v>
      </c>
      <c r="C16" s="17">
        <v>0</v>
      </c>
      <c r="D16" s="17">
        <v>1.77</v>
      </c>
      <c r="E16" s="17">
        <v>1.24</v>
      </c>
      <c r="F16" s="17">
        <v>2.44</v>
      </c>
      <c r="G16" s="17">
        <v>1.9499999999999993</v>
      </c>
      <c r="H16" s="17">
        <v>1.9300000000000006</v>
      </c>
      <c r="I16" s="143">
        <f>SUM(C16:H16)</f>
        <v>9.3299999999999983</v>
      </c>
      <c r="J16" s="153"/>
      <c r="K16" s="153"/>
      <c r="L16" s="153"/>
    </row>
    <row r="17" spans="2:13" ht="26.25" customHeight="1" thickBot="1" x14ac:dyDescent="0.3">
      <c r="B17" s="18" t="s">
        <v>17</v>
      </c>
      <c r="C17" s="19">
        <v>0</v>
      </c>
      <c r="D17" s="19">
        <f>C17+D16</f>
        <v>1.77</v>
      </c>
      <c r="E17" s="19">
        <f>D17+E16</f>
        <v>3.01</v>
      </c>
      <c r="F17" s="19">
        <f>E17+F16</f>
        <v>5.4499999999999993</v>
      </c>
      <c r="G17" s="19">
        <f>F17+G16</f>
        <v>7.3999999999999986</v>
      </c>
      <c r="H17" s="19">
        <f>G17+H16</f>
        <v>9.3299999999999983</v>
      </c>
      <c r="I17" s="144"/>
      <c r="J17" s="154"/>
      <c r="K17" s="154"/>
      <c r="L17" s="154"/>
    </row>
    <row r="18" spans="2:13" x14ac:dyDescent="0.25">
      <c r="B18" s="51">
        <v>1</v>
      </c>
      <c r="C18" s="59">
        <v>0.25</v>
      </c>
      <c r="D18" s="59">
        <v>0.25555555555555554</v>
      </c>
      <c r="E18" s="59">
        <v>0.26111111111111113</v>
      </c>
      <c r="F18" s="59">
        <v>0.26874999999999999</v>
      </c>
      <c r="G18" s="59">
        <v>0.27430555555555558</v>
      </c>
      <c r="H18" s="59">
        <v>0.27916666666666667</v>
      </c>
      <c r="I18" s="52">
        <f>+I16</f>
        <v>9.3299999999999983</v>
      </c>
      <c r="J18" s="53">
        <f t="shared" ref="J18:J49" si="0">H18-C18</f>
        <v>2.9166666666666674E-2</v>
      </c>
      <c r="K18" s="54">
        <f t="shared" ref="K18:K52" si="1">60*$I$67/(J18*60*24)</f>
        <v>13.328571428571424</v>
      </c>
      <c r="L18" s="55">
        <f t="shared" ref="L18:L49" si="2">C19-C18</f>
        <v>2.9166666666666674E-2</v>
      </c>
      <c r="M18" s="44"/>
    </row>
    <row r="19" spans="2:13" x14ac:dyDescent="0.25">
      <c r="B19" s="51">
        <v>2</v>
      </c>
      <c r="C19" s="59">
        <v>0.27916666666666667</v>
      </c>
      <c r="D19" s="59">
        <v>0.28472222222222221</v>
      </c>
      <c r="E19" s="59">
        <v>0.2902777777777778</v>
      </c>
      <c r="F19" s="59">
        <v>0.29791666666666666</v>
      </c>
      <c r="G19" s="59">
        <v>0.30347222222222225</v>
      </c>
      <c r="H19" s="59">
        <v>0.30833333333333335</v>
      </c>
      <c r="I19" s="20">
        <f>+I16</f>
        <v>9.3299999999999983</v>
      </c>
      <c r="J19" s="21">
        <f t="shared" si="0"/>
        <v>2.9166666666666674E-2</v>
      </c>
      <c r="K19" s="22">
        <f t="shared" si="1"/>
        <v>13.328571428571424</v>
      </c>
      <c r="L19" s="55">
        <f t="shared" si="2"/>
        <v>1.4583333333333337E-2</v>
      </c>
      <c r="M19" s="44"/>
    </row>
    <row r="20" spans="2:13" x14ac:dyDescent="0.25">
      <c r="B20" s="51">
        <v>3</v>
      </c>
      <c r="C20" s="59">
        <v>0.29375000000000001</v>
      </c>
      <c r="D20" s="59">
        <v>0.29930555555555555</v>
      </c>
      <c r="E20" s="59">
        <v>0.30486111111111114</v>
      </c>
      <c r="F20" s="59">
        <v>0.3125</v>
      </c>
      <c r="G20" s="59">
        <v>0.31805555555555559</v>
      </c>
      <c r="H20" s="59">
        <v>0.32291666666666669</v>
      </c>
      <c r="I20" s="20">
        <f t="shared" ref="I20:I62" si="3">I19</f>
        <v>9.3299999999999983</v>
      </c>
      <c r="J20" s="21">
        <f t="shared" si="0"/>
        <v>2.9166666666666674E-2</v>
      </c>
      <c r="K20" s="22">
        <f t="shared" si="1"/>
        <v>13.328571428571424</v>
      </c>
      <c r="L20" s="55">
        <f t="shared" si="2"/>
        <v>1.4583333333333337E-2</v>
      </c>
      <c r="M20" s="44"/>
    </row>
    <row r="21" spans="2:13" x14ac:dyDescent="0.25">
      <c r="B21" s="51">
        <v>4</v>
      </c>
      <c r="C21" s="59">
        <v>0.30833333333333335</v>
      </c>
      <c r="D21" s="59">
        <v>0.31388888888888888</v>
      </c>
      <c r="E21" s="59">
        <v>0.31944444444444448</v>
      </c>
      <c r="F21" s="59">
        <v>0.32708333333333334</v>
      </c>
      <c r="G21" s="59">
        <v>0.33263888888888893</v>
      </c>
      <c r="H21" s="59">
        <v>0.33749999999999997</v>
      </c>
      <c r="I21" s="20">
        <f t="shared" si="3"/>
        <v>9.3299999999999983</v>
      </c>
      <c r="J21" s="21">
        <f t="shared" si="0"/>
        <v>2.9166666666666619E-2</v>
      </c>
      <c r="K21" s="22">
        <f t="shared" si="1"/>
        <v>13.32857142857145</v>
      </c>
      <c r="L21" s="55">
        <f t="shared" si="2"/>
        <v>1.4583333333333337E-2</v>
      </c>
      <c r="M21" s="44"/>
    </row>
    <row r="22" spans="2:13" x14ac:dyDescent="0.25">
      <c r="B22" s="51">
        <v>5</v>
      </c>
      <c r="C22" s="59">
        <v>0.32291666666666669</v>
      </c>
      <c r="D22" s="59">
        <v>0.32847222222222222</v>
      </c>
      <c r="E22" s="59">
        <v>0.33402777777777776</v>
      </c>
      <c r="F22" s="59">
        <v>0.34166666666666667</v>
      </c>
      <c r="G22" s="59">
        <v>0.34722222222222221</v>
      </c>
      <c r="H22" s="127">
        <v>0.3520833333333333</v>
      </c>
      <c r="I22" s="20">
        <f t="shared" si="3"/>
        <v>9.3299999999999983</v>
      </c>
      <c r="J22" s="21">
        <f t="shared" si="0"/>
        <v>2.9166666666666619E-2</v>
      </c>
      <c r="K22" s="22">
        <f t="shared" si="1"/>
        <v>13.32857142857145</v>
      </c>
      <c r="L22" s="55">
        <f t="shared" si="2"/>
        <v>2.9166666666666619E-2</v>
      </c>
      <c r="M22" s="44"/>
    </row>
    <row r="23" spans="2:13" x14ac:dyDescent="0.25">
      <c r="B23" s="51">
        <v>6</v>
      </c>
      <c r="C23" s="127">
        <v>0.3520833333333333</v>
      </c>
      <c r="D23" s="59">
        <v>0.3576388888888889</v>
      </c>
      <c r="E23" s="59">
        <v>0.36319444444444443</v>
      </c>
      <c r="F23" s="59">
        <v>0.37083333333333329</v>
      </c>
      <c r="G23" s="59">
        <v>0.37638888888888888</v>
      </c>
      <c r="H23" s="59">
        <v>0.38124999999999998</v>
      </c>
      <c r="I23" s="20">
        <f t="shared" si="3"/>
        <v>9.3299999999999983</v>
      </c>
      <c r="J23" s="21">
        <f t="shared" si="0"/>
        <v>2.9166666666666674E-2</v>
      </c>
      <c r="K23" s="22">
        <f t="shared" si="1"/>
        <v>13.328571428571424</v>
      </c>
      <c r="L23" s="55">
        <f t="shared" si="2"/>
        <v>1.0416666666666685E-2</v>
      </c>
      <c r="M23" s="44"/>
    </row>
    <row r="24" spans="2:13" x14ac:dyDescent="0.25">
      <c r="B24" s="51">
        <v>7</v>
      </c>
      <c r="C24" s="59">
        <v>0.36249999999999999</v>
      </c>
      <c r="D24" s="59">
        <v>0.36805555555555552</v>
      </c>
      <c r="E24" s="59">
        <v>0.37361111111111112</v>
      </c>
      <c r="F24" s="59">
        <v>0.38124999999999998</v>
      </c>
      <c r="G24" s="59">
        <v>0.38680555555555557</v>
      </c>
      <c r="H24" s="59">
        <v>0.39166666666666666</v>
      </c>
      <c r="I24" s="20">
        <f t="shared" si="3"/>
        <v>9.3299999999999983</v>
      </c>
      <c r="J24" s="21">
        <f t="shared" si="0"/>
        <v>2.9166666666666674E-2</v>
      </c>
      <c r="K24" s="22">
        <f t="shared" si="1"/>
        <v>13.328571428571424</v>
      </c>
      <c r="L24" s="55">
        <f t="shared" si="2"/>
        <v>1.8749999999999989E-2</v>
      </c>
      <c r="M24" s="44"/>
    </row>
    <row r="25" spans="2:13" x14ac:dyDescent="0.25">
      <c r="B25" s="51">
        <v>8</v>
      </c>
      <c r="C25" s="59">
        <v>0.38124999999999998</v>
      </c>
      <c r="D25" s="59">
        <v>0.38680555555555557</v>
      </c>
      <c r="E25" s="59">
        <v>0.3923611111111111</v>
      </c>
      <c r="F25" s="59">
        <v>0.4</v>
      </c>
      <c r="G25" s="59">
        <v>0.40555555555555556</v>
      </c>
      <c r="H25" s="59">
        <v>0.41041666666666665</v>
      </c>
      <c r="I25" s="20">
        <f t="shared" si="3"/>
        <v>9.3299999999999983</v>
      </c>
      <c r="J25" s="21">
        <f t="shared" si="0"/>
        <v>2.9166666666666674E-2</v>
      </c>
      <c r="K25" s="22">
        <f t="shared" si="1"/>
        <v>13.328571428571424</v>
      </c>
      <c r="L25" s="55">
        <f t="shared" si="2"/>
        <v>1.0416666666666685E-2</v>
      </c>
      <c r="M25" s="44"/>
    </row>
    <row r="26" spans="2:13" x14ac:dyDescent="0.25">
      <c r="B26" s="51">
        <v>9</v>
      </c>
      <c r="C26" s="59">
        <v>0.39166666666666666</v>
      </c>
      <c r="D26" s="59">
        <v>0.3972222222222222</v>
      </c>
      <c r="E26" s="59">
        <v>0.40277777777777779</v>
      </c>
      <c r="F26" s="59">
        <v>0.41041666666666665</v>
      </c>
      <c r="G26" s="59">
        <v>0.41597222222222224</v>
      </c>
      <c r="H26" s="59">
        <v>0.42083333333333334</v>
      </c>
      <c r="I26" s="20">
        <f t="shared" si="3"/>
        <v>9.3299999999999983</v>
      </c>
      <c r="J26" s="21">
        <f t="shared" si="0"/>
        <v>2.9166666666666674E-2</v>
      </c>
      <c r="K26" s="22">
        <f t="shared" si="1"/>
        <v>13.328571428571424</v>
      </c>
      <c r="L26" s="55">
        <f t="shared" si="2"/>
        <v>1.8749999999999989E-2</v>
      </c>
      <c r="M26" s="44"/>
    </row>
    <row r="27" spans="2:13" x14ac:dyDescent="0.25">
      <c r="B27" s="51">
        <v>10</v>
      </c>
      <c r="C27" s="59">
        <v>0.41041666666666665</v>
      </c>
      <c r="D27" s="59">
        <v>0.41597222222222224</v>
      </c>
      <c r="E27" s="59">
        <v>0.42152777777777778</v>
      </c>
      <c r="F27" s="59">
        <v>0.4291666666666667</v>
      </c>
      <c r="G27" s="59">
        <v>0.43472222222222223</v>
      </c>
      <c r="H27" s="59">
        <v>0.43958333333333333</v>
      </c>
      <c r="I27" s="20">
        <f t="shared" si="3"/>
        <v>9.3299999999999983</v>
      </c>
      <c r="J27" s="21">
        <f t="shared" si="0"/>
        <v>2.9166666666666674E-2</v>
      </c>
      <c r="K27" s="22">
        <f t="shared" si="1"/>
        <v>13.328571428571424</v>
      </c>
      <c r="L27" s="55">
        <f t="shared" si="2"/>
        <v>1.0416666666666685E-2</v>
      </c>
      <c r="M27" s="44"/>
    </row>
    <row r="28" spans="2:13" x14ac:dyDescent="0.25">
      <c r="B28" s="51">
        <v>11</v>
      </c>
      <c r="C28" s="59">
        <v>0.42083333333333334</v>
      </c>
      <c r="D28" s="59">
        <v>0.42638888888888893</v>
      </c>
      <c r="E28" s="59">
        <v>0.43194444444444446</v>
      </c>
      <c r="F28" s="59">
        <v>0.43958333333333333</v>
      </c>
      <c r="G28" s="59">
        <v>0.44513888888888892</v>
      </c>
      <c r="H28" s="127">
        <v>0.45</v>
      </c>
      <c r="I28" s="20">
        <f t="shared" si="3"/>
        <v>9.3299999999999983</v>
      </c>
      <c r="J28" s="21">
        <f t="shared" si="0"/>
        <v>2.9166666666666674E-2</v>
      </c>
      <c r="K28" s="22">
        <f t="shared" si="1"/>
        <v>13.328571428571424</v>
      </c>
      <c r="L28" s="55">
        <f t="shared" si="2"/>
        <v>2.9166666666666674E-2</v>
      </c>
      <c r="M28" s="44"/>
    </row>
    <row r="29" spans="2:13" x14ac:dyDescent="0.25">
      <c r="B29" s="51">
        <v>12</v>
      </c>
      <c r="C29" s="127">
        <v>0.45</v>
      </c>
      <c r="D29" s="59">
        <v>0.4555555555555556</v>
      </c>
      <c r="E29" s="59">
        <v>0.46111111111111108</v>
      </c>
      <c r="F29" s="59">
        <v>0.46875</v>
      </c>
      <c r="G29" s="59">
        <v>0.47430555555555554</v>
      </c>
      <c r="H29" s="59">
        <v>0.47916666666666663</v>
      </c>
      <c r="I29" s="20">
        <f t="shared" si="3"/>
        <v>9.3299999999999983</v>
      </c>
      <c r="J29" s="21">
        <f t="shared" si="0"/>
        <v>2.9166666666666619E-2</v>
      </c>
      <c r="K29" s="22">
        <f t="shared" si="1"/>
        <v>13.32857142857145</v>
      </c>
      <c r="L29" s="55">
        <f t="shared" si="2"/>
        <v>1.041666666666663E-2</v>
      </c>
      <c r="M29" s="44"/>
    </row>
    <row r="30" spans="2:13" x14ac:dyDescent="0.25">
      <c r="B30" s="51">
        <v>13</v>
      </c>
      <c r="C30" s="59">
        <v>0.46041666666666664</v>
      </c>
      <c r="D30" s="59">
        <v>0.46597222222222218</v>
      </c>
      <c r="E30" s="59">
        <v>0.47152777777777777</v>
      </c>
      <c r="F30" s="59">
        <v>0.47916666666666663</v>
      </c>
      <c r="G30" s="59">
        <v>0.48472222222222222</v>
      </c>
      <c r="H30" s="59">
        <v>0.48958333333333331</v>
      </c>
      <c r="I30" s="20">
        <f t="shared" si="3"/>
        <v>9.3299999999999983</v>
      </c>
      <c r="J30" s="21">
        <f t="shared" si="0"/>
        <v>2.9166666666666674E-2</v>
      </c>
      <c r="K30" s="22">
        <f t="shared" si="1"/>
        <v>13.328571428571424</v>
      </c>
      <c r="L30" s="55">
        <f t="shared" si="2"/>
        <v>1.8749999999999989E-2</v>
      </c>
      <c r="M30" s="44"/>
    </row>
    <row r="31" spans="2:13" x14ac:dyDescent="0.25">
      <c r="B31" s="51">
        <v>14</v>
      </c>
      <c r="C31" s="59">
        <v>0.47916666666666663</v>
      </c>
      <c r="D31" s="59">
        <v>0.48472222222222222</v>
      </c>
      <c r="E31" s="59">
        <v>0.49027777777777776</v>
      </c>
      <c r="F31" s="59">
        <v>0.49791666666666667</v>
      </c>
      <c r="G31" s="59">
        <v>0.50347222222222221</v>
      </c>
      <c r="H31" s="59">
        <v>0.5083333333333333</v>
      </c>
      <c r="I31" s="20">
        <f t="shared" si="3"/>
        <v>9.3299999999999983</v>
      </c>
      <c r="J31" s="21">
        <f t="shared" si="0"/>
        <v>2.9166666666666674E-2</v>
      </c>
      <c r="K31" s="22">
        <f t="shared" si="1"/>
        <v>13.328571428571424</v>
      </c>
      <c r="L31" s="55">
        <f t="shared" si="2"/>
        <v>1.0416666666666685E-2</v>
      </c>
      <c r="M31" s="44"/>
    </row>
    <row r="32" spans="2:13" x14ac:dyDescent="0.25">
      <c r="B32" s="51">
        <v>15</v>
      </c>
      <c r="C32" s="59">
        <v>0.48958333333333331</v>
      </c>
      <c r="D32" s="59">
        <v>0.49513888888888885</v>
      </c>
      <c r="E32" s="59">
        <v>0.50069444444444444</v>
      </c>
      <c r="F32" s="59">
        <v>0.5083333333333333</v>
      </c>
      <c r="G32" s="59">
        <v>0.51388888888888884</v>
      </c>
      <c r="H32" s="59">
        <v>0.51875000000000004</v>
      </c>
      <c r="I32" s="20">
        <f t="shared" si="3"/>
        <v>9.3299999999999983</v>
      </c>
      <c r="J32" s="21">
        <f t="shared" si="0"/>
        <v>2.916666666666673E-2</v>
      </c>
      <c r="K32" s="22">
        <f t="shared" si="1"/>
        <v>13.328571428571399</v>
      </c>
      <c r="L32" s="55">
        <f t="shared" si="2"/>
        <v>1.8749999999999989E-2</v>
      </c>
      <c r="M32" s="44"/>
    </row>
    <row r="33" spans="2:13" x14ac:dyDescent="0.25">
      <c r="B33" s="51">
        <v>16</v>
      </c>
      <c r="C33" s="59">
        <v>0.5083333333333333</v>
      </c>
      <c r="D33" s="59">
        <v>0.51388888888888884</v>
      </c>
      <c r="E33" s="59">
        <v>0.51944444444444449</v>
      </c>
      <c r="F33" s="59">
        <v>0.52708333333333335</v>
      </c>
      <c r="G33" s="59">
        <v>0.53263888888888888</v>
      </c>
      <c r="H33" s="59">
        <v>0.53749999999999998</v>
      </c>
      <c r="I33" s="20">
        <f t="shared" si="3"/>
        <v>9.3299999999999983</v>
      </c>
      <c r="J33" s="21">
        <f t="shared" si="0"/>
        <v>2.9166666666666674E-2</v>
      </c>
      <c r="K33" s="22">
        <f t="shared" si="1"/>
        <v>13.328571428571424</v>
      </c>
      <c r="L33" s="55">
        <f t="shared" si="2"/>
        <v>1.0416666666666741E-2</v>
      </c>
      <c r="M33" s="44"/>
    </row>
    <row r="34" spans="2:13" x14ac:dyDescent="0.25">
      <c r="B34" s="51">
        <v>17</v>
      </c>
      <c r="C34" s="59">
        <v>0.51875000000000004</v>
      </c>
      <c r="D34" s="59">
        <v>0.52430555555555558</v>
      </c>
      <c r="E34" s="59">
        <v>0.52986111111111112</v>
      </c>
      <c r="F34" s="59">
        <v>0.53749999999999998</v>
      </c>
      <c r="G34" s="59">
        <v>0.54305555555555551</v>
      </c>
      <c r="H34" s="127">
        <v>0.54791666666666661</v>
      </c>
      <c r="I34" s="20">
        <f t="shared" si="3"/>
        <v>9.3299999999999983</v>
      </c>
      <c r="J34" s="21">
        <f t="shared" si="0"/>
        <v>2.9166666666666563E-2</v>
      </c>
      <c r="K34" s="22">
        <f t="shared" si="1"/>
        <v>13.328571428571475</v>
      </c>
      <c r="L34" s="55">
        <f t="shared" si="2"/>
        <v>2.9166666666666563E-2</v>
      </c>
      <c r="M34" s="44"/>
    </row>
    <row r="35" spans="2:13" x14ac:dyDescent="0.25">
      <c r="B35" s="51">
        <v>18</v>
      </c>
      <c r="C35" s="127">
        <v>0.54791666666666661</v>
      </c>
      <c r="D35" s="59">
        <v>0.55347222222222214</v>
      </c>
      <c r="E35" s="59">
        <v>0.55902777777777779</v>
      </c>
      <c r="F35" s="59">
        <v>0.56666666666666665</v>
      </c>
      <c r="G35" s="59">
        <v>0.57222222222222219</v>
      </c>
      <c r="H35" s="59">
        <v>0.57708333333333328</v>
      </c>
      <c r="I35" s="20">
        <f t="shared" si="3"/>
        <v>9.3299999999999983</v>
      </c>
      <c r="J35" s="21">
        <f t="shared" si="0"/>
        <v>2.9166666666666674E-2</v>
      </c>
      <c r="K35" s="22">
        <f t="shared" si="1"/>
        <v>13.328571428571424</v>
      </c>
      <c r="L35" s="55">
        <f t="shared" si="2"/>
        <v>1.0416666666666741E-2</v>
      </c>
      <c r="M35" s="44"/>
    </row>
    <row r="36" spans="2:13" x14ac:dyDescent="0.25">
      <c r="B36" s="51">
        <v>19</v>
      </c>
      <c r="C36" s="59">
        <v>0.55833333333333335</v>
      </c>
      <c r="D36" s="59">
        <v>0.56388888888888888</v>
      </c>
      <c r="E36" s="59">
        <v>0.56944444444444442</v>
      </c>
      <c r="F36" s="59">
        <v>0.57708333333333328</v>
      </c>
      <c r="G36" s="59">
        <v>0.58263888888888882</v>
      </c>
      <c r="H36" s="59">
        <v>0.58750000000000002</v>
      </c>
      <c r="I36" s="20">
        <f t="shared" si="3"/>
        <v>9.3299999999999983</v>
      </c>
      <c r="J36" s="21">
        <f t="shared" si="0"/>
        <v>2.9166666666666674E-2</v>
      </c>
      <c r="K36" s="22">
        <f t="shared" si="1"/>
        <v>13.328571428571424</v>
      </c>
      <c r="L36" s="55">
        <f t="shared" si="2"/>
        <v>1.8749999999999933E-2</v>
      </c>
      <c r="M36" s="44"/>
    </row>
    <row r="37" spans="2:13" x14ac:dyDescent="0.25">
      <c r="B37" s="51">
        <v>20</v>
      </c>
      <c r="C37" s="59">
        <v>0.57708333333333328</v>
      </c>
      <c r="D37" s="59">
        <v>0.58263888888888882</v>
      </c>
      <c r="E37" s="59">
        <v>0.58819444444444446</v>
      </c>
      <c r="F37" s="59">
        <v>0.59583333333333333</v>
      </c>
      <c r="G37" s="59">
        <v>0.60138888888888897</v>
      </c>
      <c r="H37" s="59">
        <v>0.60625000000000007</v>
      </c>
      <c r="I37" s="20">
        <f t="shared" si="3"/>
        <v>9.3299999999999983</v>
      </c>
      <c r="J37" s="21">
        <f t="shared" si="0"/>
        <v>2.9166666666666785E-2</v>
      </c>
      <c r="K37" s="22">
        <f t="shared" si="1"/>
        <v>13.328571428571374</v>
      </c>
      <c r="L37" s="55">
        <f t="shared" si="2"/>
        <v>1.0416666666666741E-2</v>
      </c>
      <c r="M37" s="44"/>
    </row>
    <row r="38" spans="2:13" x14ac:dyDescent="0.25">
      <c r="B38" s="51">
        <v>21</v>
      </c>
      <c r="C38" s="59">
        <v>0.58750000000000002</v>
      </c>
      <c r="D38" s="59">
        <v>0.59305555555555556</v>
      </c>
      <c r="E38" s="59">
        <v>0.59861111111111109</v>
      </c>
      <c r="F38" s="59">
        <v>0.60625000000000007</v>
      </c>
      <c r="G38" s="59">
        <v>0.6118055555555556</v>
      </c>
      <c r="H38" s="59">
        <v>0.6166666666666667</v>
      </c>
      <c r="I38" s="20">
        <f t="shared" si="3"/>
        <v>9.3299999999999983</v>
      </c>
      <c r="J38" s="21">
        <f t="shared" si="0"/>
        <v>2.9166666666666674E-2</v>
      </c>
      <c r="K38" s="22">
        <f t="shared" si="1"/>
        <v>13.328571428571424</v>
      </c>
      <c r="L38" s="55">
        <f t="shared" si="2"/>
        <v>2.9166666666666674E-2</v>
      </c>
      <c r="M38" s="44"/>
    </row>
    <row r="39" spans="2:13" x14ac:dyDescent="0.25">
      <c r="B39" s="51">
        <v>22</v>
      </c>
      <c r="C39" s="59">
        <v>0.6166666666666667</v>
      </c>
      <c r="D39" s="59">
        <v>0.62222222222222223</v>
      </c>
      <c r="E39" s="59">
        <v>0.62777777777777777</v>
      </c>
      <c r="F39" s="59">
        <v>0.63541666666666663</v>
      </c>
      <c r="G39" s="59">
        <v>0.64097222222222228</v>
      </c>
      <c r="H39" s="127">
        <v>0.64583333333333337</v>
      </c>
      <c r="I39" s="20">
        <f t="shared" si="3"/>
        <v>9.3299999999999983</v>
      </c>
      <c r="J39" s="21">
        <f t="shared" si="0"/>
        <v>2.9166666666666674E-2</v>
      </c>
      <c r="K39" s="22">
        <f t="shared" si="1"/>
        <v>13.328571428571424</v>
      </c>
      <c r="L39" s="55">
        <f t="shared" si="2"/>
        <v>2.9166666666666674E-2</v>
      </c>
      <c r="M39" s="44"/>
    </row>
    <row r="40" spans="2:13" x14ac:dyDescent="0.25">
      <c r="B40" s="51">
        <v>23</v>
      </c>
      <c r="C40" s="59">
        <v>0.64583333333333337</v>
      </c>
      <c r="D40" s="59">
        <v>0.65138888888888891</v>
      </c>
      <c r="E40" s="59">
        <v>0.65694444444444444</v>
      </c>
      <c r="F40" s="59">
        <v>0.6645833333333333</v>
      </c>
      <c r="G40" s="59">
        <v>0.67013888888888884</v>
      </c>
      <c r="H40" s="59">
        <v>0.67499999999999993</v>
      </c>
      <c r="I40" s="20">
        <f t="shared" si="3"/>
        <v>9.3299999999999983</v>
      </c>
      <c r="J40" s="21">
        <f t="shared" si="0"/>
        <v>2.9166666666666563E-2</v>
      </c>
      <c r="K40" s="22">
        <f t="shared" si="1"/>
        <v>13.328571428571475</v>
      </c>
      <c r="L40" s="55">
        <f t="shared" si="2"/>
        <v>2.9166666666666563E-2</v>
      </c>
      <c r="M40" s="44"/>
    </row>
    <row r="41" spans="2:13" x14ac:dyDescent="0.25">
      <c r="B41" s="51">
        <v>24</v>
      </c>
      <c r="C41" s="59">
        <v>0.67499999999999993</v>
      </c>
      <c r="D41" s="59">
        <v>0.68055555555555547</v>
      </c>
      <c r="E41" s="59">
        <v>0.68611111111111112</v>
      </c>
      <c r="F41" s="59">
        <v>0.69374999999999998</v>
      </c>
      <c r="G41" s="59">
        <v>0.69930555555555551</v>
      </c>
      <c r="H41" s="59">
        <v>0.70416666666666661</v>
      </c>
      <c r="I41" s="20">
        <f t="shared" si="3"/>
        <v>9.3299999999999983</v>
      </c>
      <c r="J41" s="21">
        <f t="shared" si="0"/>
        <v>2.9166666666666674E-2</v>
      </c>
      <c r="K41" s="22">
        <f t="shared" si="1"/>
        <v>13.328571428571424</v>
      </c>
      <c r="L41" s="55">
        <f t="shared" si="2"/>
        <v>1.0416666666666741E-2</v>
      </c>
      <c r="M41" s="44"/>
    </row>
    <row r="42" spans="2:13" x14ac:dyDescent="0.25">
      <c r="B42" s="51">
        <v>25</v>
      </c>
      <c r="C42" s="59">
        <v>0.68541666666666667</v>
      </c>
      <c r="D42" s="59">
        <v>0.69097222222222221</v>
      </c>
      <c r="E42" s="59">
        <v>0.69652777777777775</v>
      </c>
      <c r="F42" s="59">
        <v>0.70416666666666661</v>
      </c>
      <c r="G42" s="59">
        <v>0.70972222222222225</v>
      </c>
      <c r="H42" s="59">
        <v>0.71458333333333335</v>
      </c>
      <c r="I42" s="20">
        <f t="shared" si="3"/>
        <v>9.3299999999999983</v>
      </c>
      <c r="J42" s="21">
        <f t="shared" si="0"/>
        <v>2.9166666666666674E-2</v>
      </c>
      <c r="K42" s="22">
        <f t="shared" si="1"/>
        <v>13.328571428571424</v>
      </c>
      <c r="L42" s="55">
        <f t="shared" si="2"/>
        <v>1.8749999999999933E-2</v>
      </c>
      <c r="M42" s="44"/>
    </row>
    <row r="43" spans="2:13" x14ac:dyDescent="0.25">
      <c r="B43" s="51">
        <v>26</v>
      </c>
      <c r="C43" s="59">
        <v>0.70416666666666661</v>
      </c>
      <c r="D43" s="59">
        <v>0.70972222222222225</v>
      </c>
      <c r="E43" s="59">
        <v>0.71527777777777779</v>
      </c>
      <c r="F43" s="59">
        <v>0.72291666666666665</v>
      </c>
      <c r="G43" s="59">
        <v>0.7284722222222223</v>
      </c>
      <c r="H43" s="59">
        <v>0.73333333333333339</v>
      </c>
      <c r="I43" s="20">
        <f t="shared" si="3"/>
        <v>9.3299999999999983</v>
      </c>
      <c r="J43" s="21">
        <f t="shared" si="0"/>
        <v>2.9166666666666785E-2</v>
      </c>
      <c r="K43" s="22">
        <f t="shared" si="1"/>
        <v>13.328571428571374</v>
      </c>
      <c r="L43" s="55">
        <f t="shared" si="2"/>
        <v>1.0416666666666741E-2</v>
      </c>
      <c r="M43" s="44"/>
    </row>
    <row r="44" spans="2:13" x14ac:dyDescent="0.25">
      <c r="B44" s="51">
        <v>27</v>
      </c>
      <c r="C44" s="59">
        <v>0.71458333333333335</v>
      </c>
      <c r="D44" s="59">
        <v>0.72013888888888888</v>
      </c>
      <c r="E44" s="59">
        <v>0.72569444444444453</v>
      </c>
      <c r="F44" s="59">
        <v>0.73333333333333339</v>
      </c>
      <c r="G44" s="59">
        <v>0.73888888888888893</v>
      </c>
      <c r="H44" s="127">
        <v>0.74375000000000002</v>
      </c>
      <c r="I44" s="20">
        <f t="shared" si="3"/>
        <v>9.3299999999999983</v>
      </c>
      <c r="J44" s="21">
        <f t="shared" si="0"/>
        <v>2.9166666666666674E-2</v>
      </c>
      <c r="K44" s="22">
        <f t="shared" si="1"/>
        <v>13.328571428571424</v>
      </c>
      <c r="L44" s="55">
        <f t="shared" si="2"/>
        <v>2.9166666666666674E-2</v>
      </c>
      <c r="M44" s="44"/>
    </row>
    <row r="45" spans="2:13" x14ac:dyDescent="0.25">
      <c r="B45" s="51">
        <v>28</v>
      </c>
      <c r="C45" s="127">
        <v>0.74375000000000002</v>
      </c>
      <c r="D45" s="59">
        <v>0.74930555555555556</v>
      </c>
      <c r="E45" s="59">
        <v>0.75486111111111109</v>
      </c>
      <c r="F45" s="59">
        <v>0.76249999999999996</v>
      </c>
      <c r="G45" s="59">
        <v>0.7680555555555556</v>
      </c>
      <c r="H45" s="59">
        <v>0.7729166666666667</v>
      </c>
      <c r="I45" s="20">
        <f t="shared" si="3"/>
        <v>9.3299999999999983</v>
      </c>
      <c r="J45" s="21">
        <f t="shared" si="0"/>
        <v>2.9166666666666674E-2</v>
      </c>
      <c r="K45" s="22">
        <f t="shared" si="1"/>
        <v>13.328571428571424</v>
      </c>
      <c r="L45" s="55">
        <f t="shared" si="2"/>
        <v>1.041666666666663E-2</v>
      </c>
      <c r="M45" s="44"/>
    </row>
    <row r="46" spans="2:13" x14ac:dyDescent="0.25">
      <c r="B46" s="51">
        <v>29</v>
      </c>
      <c r="C46" s="59">
        <v>0.75416666666666665</v>
      </c>
      <c r="D46" s="59">
        <v>0.75972222222222219</v>
      </c>
      <c r="E46" s="59">
        <v>0.76527777777777772</v>
      </c>
      <c r="F46" s="59">
        <v>0.7729166666666667</v>
      </c>
      <c r="G46" s="59">
        <v>0.77847222222222223</v>
      </c>
      <c r="H46" s="59">
        <v>0.78333333333333333</v>
      </c>
      <c r="I46" s="20">
        <f t="shared" si="3"/>
        <v>9.3299999999999983</v>
      </c>
      <c r="J46" s="21">
        <f t="shared" si="0"/>
        <v>2.9166666666666674E-2</v>
      </c>
      <c r="K46" s="22">
        <f t="shared" si="1"/>
        <v>13.328571428571424</v>
      </c>
      <c r="L46" s="55">
        <f t="shared" si="2"/>
        <v>1.8750000000000044E-2</v>
      </c>
      <c r="M46" s="44"/>
    </row>
    <row r="47" spans="2:13" x14ac:dyDescent="0.25">
      <c r="B47" s="51">
        <v>30</v>
      </c>
      <c r="C47" s="59">
        <v>0.7729166666666667</v>
      </c>
      <c r="D47" s="59">
        <v>0.77847222222222223</v>
      </c>
      <c r="E47" s="59">
        <v>0.78402777777777777</v>
      </c>
      <c r="F47" s="59">
        <v>0.79166666666666663</v>
      </c>
      <c r="G47" s="59">
        <v>0.79722222222222217</v>
      </c>
      <c r="H47" s="59">
        <v>0.80208333333333326</v>
      </c>
      <c r="I47" s="20">
        <f t="shared" si="3"/>
        <v>9.3299999999999983</v>
      </c>
      <c r="J47" s="21">
        <f t="shared" si="0"/>
        <v>2.9166666666666563E-2</v>
      </c>
      <c r="K47" s="22">
        <f t="shared" si="1"/>
        <v>13.328571428571475</v>
      </c>
      <c r="L47" s="55">
        <f t="shared" si="2"/>
        <v>1.041666666666663E-2</v>
      </c>
      <c r="M47" s="44"/>
    </row>
    <row r="48" spans="2:13" x14ac:dyDescent="0.25">
      <c r="B48" s="51">
        <v>31</v>
      </c>
      <c r="C48" s="59">
        <v>0.78333333333333333</v>
      </c>
      <c r="D48" s="59">
        <v>0.78888888888888886</v>
      </c>
      <c r="E48" s="59">
        <v>0.7944444444444444</v>
      </c>
      <c r="F48" s="59">
        <v>0.80208333333333326</v>
      </c>
      <c r="G48" s="59">
        <v>0.8076388888888888</v>
      </c>
      <c r="H48" s="59">
        <v>0.8125</v>
      </c>
      <c r="I48" s="20">
        <f t="shared" si="3"/>
        <v>9.3299999999999983</v>
      </c>
      <c r="J48" s="21">
        <f t="shared" si="0"/>
        <v>2.9166666666666674E-2</v>
      </c>
      <c r="K48" s="22">
        <f t="shared" si="1"/>
        <v>13.328571428571424</v>
      </c>
      <c r="L48" s="55">
        <f t="shared" si="2"/>
        <v>1.8749999999999933E-2</v>
      </c>
      <c r="M48" s="44"/>
    </row>
    <row r="49" spans="2:14" x14ac:dyDescent="0.25">
      <c r="B49" s="51">
        <v>32</v>
      </c>
      <c r="C49" s="59">
        <v>0.80208333333333326</v>
      </c>
      <c r="D49" s="59">
        <v>0.8076388888888888</v>
      </c>
      <c r="E49" s="59">
        <v>0.81319444444444444</v>
      </c>
      <c r="F49" s="59">
        <v>0.8208333333333333</v>
      </c>
      <c r="G49" s="59">
        <v>0.82638888888888884</v>
      </c>
      <c r="H49" s="59">
        <v>0.83124999999999993</v>
      </c>
      <c r="I49" s="20">
        <f t="shared" si="3"/>
        <v>9.3299999999999983</v>
      </c>
      <c r="J49" s="21">
        <f t="shared" si="0"/>
        <v>2.9166666666666674E-2</v>
      </c>
      <c r="K49" s="22">
        <f t="shared" si="1"/>
        <v>13.328571428571424</v>
      </c>
      <c r="L49" s="55">
        <f t="shared" si="2"/>
        <v>1.0416666666666741E-2</v>
      </c>
      <c r="M49" s="44"/>
    </row>
    <row r="50" spans="2:14" x14ac:dyDescent="0.25">
      <c r="B50" s="51">
        <v>33</v>
      </c>
      <c r="C50" s="59">
        <v>0.8125</v>
      </c>
      <c r="D50" s="59">
        <v>0.81805555555555554</v>
      </c>
      <c r="E50" s="59">
        <v>0.82361111111111107</v>
      </c>
      <c r="F50" s="59">
        <v>0.83124999999999993</v>
      </c>
      <c r="G50" s="59">
        <v>0.83680555555555558</v>
      </c>
      <c r="H50" s="127">
        <v>0.84166666666666667</v>
      </c>
      <c r="I50" s="20">
        <f t="shared" si="3"/>
        <v>9.3299999999999983</v>
      </c>
      <c r="J50" s="21">
        <f t="shared" ref="J50:J51" si="4">H50-C50</f>
        <v>2.9166666666666674E-2</v>
      </c>
      <c r="K50" s="22">
        <f t="shared" si="1"/>
        <v>13.328571428571424</v>
      </c>
      <c r="L50" s="55">
        <f t="shared" ref="L50:L51" si="5">C51-C50</f>
        <v>2.9166666666666674E-2</v>
      </c>
      <c r="M50" s="44"/>
    </row>
    <row r="51" spans="2:14" x14ac:dyDescent="0.25">
      <c r="B51" s="51">
        <v>34</v>
      </c>
      <c r="C51" s="127">
        <v>0.84166666666666667</v>
      </c>
      <c r="D51" s="59">
        <v>0.84722222222222221</v>
      </c>
      <c r="E51" s="59">
        <v>0.85277777777777786</v>
      </c>
      <c r="F51" s="59">
        <v>0.86041666666666672</v>
      </c>
      <c r="G51" s="59">
        <v>0.86597222222222225</v>
      </c>
      <c r="H51" s="59">
        <v>0.87083333333333335</v>
      </c>
      <c r="I51" s="20">
        <f t="shared" si="3"/>
        <v>9.3299999999999983</v>
      </c>
      <c r="J51" s="21">
        <f t="shared" si="4"/>
        <v>2.9166666666666674E-2</v>
      </c>
      <c r="K51" s="22">
        <f t="shared" si="1"/>
        <v>13.328571428571424</v>
      </c>
      <c r="L51" s="55">
        <f t="shared" si="5"/>
        <v>1.0416666666666741E-2</v>
      </c>
      <c r="M51" s="44"/>
    </row>
    <row r="52" spans="2:14" x14ac:dyDescent="0.25">
      <c r="B52" s="51">
        <v>35</v>
      </c>
      <c r="C52" s="59">
        <v>0.85208333333333341</v>
      </c>
      <c r="D52" s="59">
        <v>0.85763888888888895</v>
      </c>
      <c r="E52" s="59">
        <v>0.86319444444444449</v>
      </c>
      <c r="F52" s="59">
        <v>0.87083333333333335</v>
      </c>
      <c r="G52" s="59">
        <v>0.87638888888888888</v>
      </c>
      <c r="H52" s="59">
        <v>0.88124999999999998</v>
      </c>
      <c r="I52" s="20">
        <f t="shared" ref="I52:I60" si="6">I51</f>
        <v>9.3299999999999983</v>
      </c>
      <c r="J52" s="21">
        <f t="shared" ref="J52:J55" si="7">H52-C52</f>
        <v>2.9166666666666563E-2</v>
      </c>
      <c r="K52" s="22">
        <f t="shared" si="1"/>
        <v>13.328571428571475</v>
      </c>
      <c r="L52" s="55">
        <f t="shared" ref="L52:L55" si="8">C53-C52</f>
        <v>1.8749999999999933E-2</v>
      </c>
      <c r="M52" s="44"/>
    </row>
    <row r="53" spans="2:14" x14ac:dyDescent="0.25">
      <c r="B53" s="51">
        <v>36</v>
      </c>
      <c r="C53" s="59">
        <v>0.87083333333333335</v>
      </c>
      <c r="D53" s="59">
        <v>0.87638888888888888</v>
      </c>
      <c r="E53" s="59">
        <v>0.88194444444444442</v>
      </c>
      <c r="F53" s="59">
        <v>0.88958333333333328</v>
      </c>
      <c r="G53" s="59">
        <v>0.89513888888888893</v>
      </c>
      <c r="H53" s="59">
        <v>0.9</v>
      </c>
      <c r="I53" s="20">
        <f t="shared" si="3"/>
        <v>9.3299999999999983</v>
      </c>
      <c r="J53" s="21">
        <f t="shared" si="7"/>
        <v>2.9166666666666674E-2</v>
      </c>
      <c r="K53" s="22">
        <f t="shared" ref="K53:K62" si="9">60*$I$67/(J53*60*24)</f>
        <v>13.328571428571424</v>
      </c>
      <c r="L53" s="55">
        <f t="shared" si="8"/>
        <v>1.041666666666663E-2</v>
      </c>
      <c r="M53" s="44"/>
    </row>
    <row r="54" spans="2:14" x14ac:dyDescent="0.25">
      <c r="B54" s="51">
        <v>37</v>
      </c>
      <c r="C54" s="59">
        <v>0.88124999999999998</v>
      </c>
      <c r="D54" s="59">
        <v>0.88680555555555551</v>
      </c>
      <c r="E54" s="59">
        <v>0.89236111111111116</v>
      </c>
      <c r="F54" s="59">
        <v>0.9</v>
      </c>
      <c r="G54" s="59">
        <v>0.90555555555555556</v>
      </c>
      <c r="H54" s="59">
        <v>0.91041666666666665</v>
      </c>
      <c r="I54" s="20">
        <f t="shared" si="3"/>
        <v>9.3299999999999983</v>
      </c>
      <c r="J54" s="21">
        <f t="shared" si="7"/>
        <v>2.9166666666666674E-2</v>
      </c>
      <c r="K54" s="22">
        <f t="shared" si="9"/>
        <v>13.328571428571424</v>
      </c>
      <c r="L54" s="55">
        <f t="shared" si="8"/>
        <v>1.8750000000000044E-2</v>
      </c>
      <c r="M54" s="44"/>
    </row>
    <row r="55" spans="2:14" x14ac:dyDescent="0.25">
      <c r="B55" s="51">
        <v>38</v>
      </c>
      <c r="C55" s="59">
        <v>0.9</v>
      </c>
      <c r="D55" s="59">
        <v>0.90555555555555556</v>
      </c>
      <c r="E55" s="59">
        <v>0.91111111111111109</v>
      </c>
      <c r="F55" s="59">
        <v>0.91874999999999996</v>
      </c>
      <c r="G55" s="59">
        <v>0.92430555555555549</v>
      </c>
      <c r="H55" s="59">
        <v>0.92916666666666659</v>
      </c>
      <c r="I55" s="20">
        <f t="shared" si="3"/>
        <v>9.3299999999999983</v>
      </c>
      <c r="J55" s="21">
        <f t="shared" si="7"/>
        <v>2.9166666666666563E-2</v>
      </c>
      <c r="K55" s="22">
        <f t="shared" si="9"/>
        <v>13.328571428571475</v>
      </c>
      <c r="L55" s="55">
        <f t="shared" si="8"/>
        <v>1.041666666666663E-2</v>
      </c>
      <c r="M55" s="44"/>
    </row>
    <row r="56" spans="2:14" x14ac:dyDescent="0.25">
      <c r="B56" s="51">
        <v>39</v>
      </c>
      <c r="C56" s="59">
        <v>0.91041666666666665</v>
      </c>
      <c r="D56" s="59">
        <v>0.91597222222222219</v>
      </c>
      <c r="E56" s="59">
        <v>0.92152777777777772</v>
      </c>
      <c r="F56" s="59">
        <v>0.92916666666666659</v>
      </c>
      <c r="G56" s="59">
        <v>0.93472222222222223</v>
      </c>
      <c r="H56" s="127">
        <v>0.93958333333333333</v>
      </c>
      <c r="I56" s="20">
        <f t="shared" si="6"/>
        <v>9.3299999999999983</v>
      </c>
      <c r="J56" s="21">
        <f t="shared" ref="J56:J62" si="10">H56-C56</f>
        <v>2.9166666666666674E-2</v>
      </c>
      <c r="K56" s="22">
        <f t="shared" si="9"/>
        <v>13.328571428571424</v>
      </c>
      <c r="L56" s="55">
        <f t="shared" ref="L56:L58" si="11">C57-C56</f>
        <v>2.9166666666666674E-2</v>
      </c>
      <c r="M56" s="44"/>
    </row>
    <row r="57" spans="2:14" x14ac:dyDescent="0.25">
      <c r="B57" s="51">
        <v>40</v>
      </c>
      <c r="C57" s="127">
        <v>0.93958333333333333</v>
      </c>
      <c r="D57" s="59">
        <v>0.94513888888888886</v>
      </c>
      <c r="E57" s="59">
        <v>0.9506944444444444</v>
      </c>
      <c r="F57" s="59">
        <v>0.95833333333333337</v>
      </c>
      <c r="G57" s="59">
        <v>0.96388888888888891</v>
      </c>
      <c r="H57" s="59">
        <v>0.96875</v>
      </c>
      <c r="I57" s="20">
        <f t="shared" si="3"/>
        <v>9.3299999999999983</v>
      </c>
      <c r="J57" s="21">
        <f t="shared" si="10"/>
        <v>2.9166666666666674E-2</v>
      </c>
      <c r="K57" s="22">
        <f t="shared" si="9"/>
        <v>13.328571428571424</v>
      </c>
      <c r="L57" s="55">
        <f t="shared" si="11"/>
        <v>1.041666666666663E-2</v>
      </c>
      <c r="M57" s="44"/>
    </row>
    <row r="58" spans="2:14" x14ac:dyDescent="0.25">
      <c r="B58" s="51">
        <v>41</v>
      </c>
      <c r="C58" s="59">
        <v>0.95</v>
      </c>
      <c r="D58" s="59">
        <v>0.95555555555555549</v>
      </c>
      <c r="E58" s="59">
        <v>0.96111111111111114</v>
      </c>
      <c r="F58" s="59">
        <v>0.96875</v>
      </c>
      <c r="G58" s="59">
        <v>0.97430555555555554</v>
      </c>
      <c r="H58" s="59">
        <v>0.97916666666666674</v>
      </c>
      <c r="I58" s="20">
        <f t="shared" si="3"/>
        <v>9.3299999999999983</v>
      </c>
      <c r="J58" s="21">
        <f t="shared" si="10"/>
        <v>2.9166666666666785E-2</v>
      </c>
      <c r="K58" s="22">
        <f t="shared" si="9"/>
        <v>13.328571428571374</v>
      </c>
      <c r="L58" s="55">
        <f t="shared" si="11"/>
        <v>1.8750000000000044E-2</v>
      </c>
      <c r="M58" s="44"/>
    </row>
    <row r="59" spans="2:14" x14ac:dyDescent="0.25">
      <c r="B59" s="51">
        <v>42</v>
      </c>
      <c r="C59" s="59">
        <v>0.96875</v>
      </c>
      <c r="D59" s="59">
        <v>0.97430555555555554</v>
      </c>
      <c r="E59" s="59">
        <v>0.97986111111111118</v>
      </c>
      <c r="F59" s="59">
        <v>0.98750000000000004</v>
      </c>
      <c r="G59" s="59">
        <v>0.99305555555555558</v>
      </c>
      <c r="H59" s="59">
        <v>0.99791666666666667</v>
      </c>
      <c r="I59" s="20">
        <f t="shared" si="3"/>
        <v>9.3299999999999983</v>
      </c>
      <c r="J59" s="21">
        <f t="shared" si="10"/>
        <v>2.9166666666666674E-2</v>
      </c>
      <c r="K59" s="22">
        <f t="shared" si="9"/>
        <v>13.328571428571424</v>
      </c>
      <c r="L59" s="55">
        <f>C60-C59</f>
        <v>1.0416666666666741E-2</v>
      </c>
      <c r="M59" s="44"/>
    </row>
    <row r="60" spans="2:14" x14ac:dyDescent="0.25">
      <c r="B60" s="51">
        <v>43</v>
      </c>
      <c r="C60" s="59">
        <v>0.97916666666666674</v>
      </c>
      <c r="D60" s="59">
        <v>0.98472222222222228</v>
      </c>
      <c r="E60" s="59">
        <v>0.99027777777777781</v>
      </c>
      <c r="F60" s="59">
        <v>0.99791666666666667</v>
      </c>
      <c r="G60" s="59">
        <v>3.472222222222222E-3</v>
      </c>
      <c r="H60" s="126">
        <v>8.3333333333333332E-3</v>
      </c>
      <c r="I60" s="20">
        <f t="shared" si="6"/>
        <v>9.3299999999999983</v>
      </c>
      <c r="J60" s="21">
        <f>(H60+1)-C60</f>
        <v>2.9166666666666563E-2</v>
      </c>
      <c r="K60" s="22">
        <f t="shared" si="9"/>
        <v>13.328571428571475</v>
      </c>
      <c r="L60" s="55">
        <f>(C61+1)-C60</f>
        <v>2.9166666666666563E-2</v>
      </c>
      <c r="M60" s="44"/>
    </row>
    <row r="61" spans="2:14" x14ac:dyDescent="0.25">
      <c r="B61" s="51">
        <v>44</v>
      </c>
      <c r="C61" s="59">
        <v>8.3333333333333332E-3</v>
      </c>
      <c r="D61" s="59">
        <v>1.3888888888888888E-2</v>
      </c>
      <c r="E61" s="59">
        <v>1.9444444444444445E-2</v>
      </c>
      <c r="F61" s="59">
        <v>2.7083333333333334E-2</v>
      </c>
      <c r="G61" s="59">
        <v>3.2638888888888891E-2</v>
      </c>
      <c r="H61" s="126">
        <v>3.7499999999999999E-2</v>
      </c>
      <c r="I61" s="20">
        <f t="shared" si="3"/>
        <v>9.3299999999999983</v>
      </c>
      <c r="J61" s="21">
        <f t="shared" si="10"/>
        <v>2.9166666666666667E-2</v>
      </c>
      <c r="K61" s="22">
        <f t="shared" si="9"/>
        <v>13.328571428571427</v>
      </c>
      <c r="L61" s="55">
        <f>C62-C61</f>
        <v>2.9166666666666667E-2</v>
      </c>
      <c r="M61" s="44"/>
    </row>
    <row r="62" spans="2:14" x14ac:dyDescent="0.25">
      <c r="B62" s="51">
        <v>45</v>
      </c>
      <c r="C62" s="59">
        <v>3.7499999999999999E-2</v>
      </c>
      <c r="D62" s="59">
        <v>4.3055555555555555E-2</v>
      </c>
      <c r="E62" s="59">
        <v>4.8611111111111105E-2</v>
      </c>
      <c r="F62" s="59">
        <v>5.6249999999999994E-2</v>
      </c>
      <c r="G62" s="59">
        <v>6.1805555555555558E-2</v>
      </c>
      <c r="H62" s="126">
        <v>6.6666666666666666E-2</v>
      </c>
      <c r="I62" s="20">
        <f t="shared" si="3"/>
        <v>9.3299999999999983</v>
      </c>
      <c r="J62" s="21">
        <f t="shared" si="10"/>
        <v>2.9166666666666667E-2</v>
      </c>
      <c r="K62" s="22">
        <f t="shared" si="9"/>
        <v>13.328571428571427</v>
      </c>
      <c r="L62" s="132"/>
      <c r="M62" s="44"/>
    </row>
    <row r="63" spans="2:14" ht="36" customHeight="1" x14ac:dyDescent="0.25">
      <c r="B63" s="3"/>
      <c r="C63" s="3"/>
      <c r="D63" s="3"/>
      <c r="E63" s="3"/>
      <c r="F63" s="3"/>
      <c r="G63" s="3"/>
      <c r="H63" s="24"/>
      <c r="I63" s="24"/>
      <c r="J63" s="24"/>
      <c r="K63" s="24"/>
      <c r="L63" s="25"/>
      <c r="M63" s="25"/>
      <c r="N63" s="3"/>
    </row>
    <row r="64" spans="2:14" ht="18" customHeight="1" x14ac:dyDescent="0.25">
      <c r="B64" s="3"/>
      <c r="C64" s="3" t="s">
        <v>18</v>
      </c>
      <c r="D64" s="3"/>
      <c r="E64" s="3"/>
      <c r="F64" s="3"/>
      <c r="G64" s="3"/>
      <c r="I64" s="26">
        <v>36</v>
      </c>
      <c r="J64" s="3"/>
      <c r="K64" s="3"/>
      <c r="L64" s="3"/>
      <c r="M64" s="3"/>
      <c r="N64" s="3"/>
    </row>
    <row r="65" spans="2:19" ht="18" customHeight="1" x14ac:dyDescent="0.25">
      <c r="B65" s="3"/>
      <c r="C65" s="3" t="s">
        <v>19</v>
      </c>
      <c r="D65" s="3"/>
      <c r="E65" s="3"/>
      <c r="F65" s="3"/>
      <c r="G65" s="3"/>
      <c r="I65" s="26">
        <v>9</v>
      </c>
      <c r="J65" s="3"/>
      <c r="K65" s="3"/>
      <c r="L65" s="3"/>
      <c r="M65" s="3"/>
      <c r="N65" s="3"/>
    </row>
    <row r="66" spans="2:19" ht="18" customHeight="1" x14ac:dyDescent="0.25">
      <c r="B66" s="3"/>
      <c r="C66" s="3" t="s">
        <v>20</v>
      </c>
      <c r="D66" s="3"/>
      <c r="E66" s="3"/>
      <c r="F66" s="3"/>
      <c r="G66" s="3"/>
      <c r="I66" s="26">
        <f>I64+I65</f>
        <v>45</v>
      </c>
      <c r="J66" s="3"/>
      <c r="K66" s="3"/>
      <c r="L66" s="3"/>
      <c r="M66" s="3"/>
      <c r="N66" s="3"/>
    </row>
    <row r="67" spans="2:19" ht="18" customHeight="1" x14ac:dyDescent="0.25">
      <c r="B67" s="3"/>
      <c r="C67" s="3" t="s">
        <v>21</v>
      </c>
      <c r="D67" s="3"/>
      <c r="E67" s="3"/>
      <c r="F67" s="3"/>
      <c r="G67" s="3"/>
      <c r="I67" s="27">
        <f>I16</f>
        <v>9.3299999999999983</v>
      </c>
      <c r="J67" s="3"/>
      <c r="K67" s="3"/>
      <c r="L67" s="3"/>
      <c r="M67" s="3"/>
      <c r="N67" s="3"/>
      <c r="S67" s="56"/>
    </row>
    <row r="68" spans="2:19" x14ac:dyDescent="0.25">
      <c r="C68" s="3" t="s">
        <v>22</v>
      </c>
      <c r="I68" s="26">
        <f>(10*0.01)+(10*0.01)</f>
        <v>0.2</v>
      </c>
    </row>
    <row r="69" spans="2:19" x14ac:dyDescent="0.25">
      <c r="C69" s="3" t="s">
        <v>23</v>
      </c>
      <c r="D69" s="28"/>
      <c r="E69" s="28"/>
      <c r="F69" s="28"/>
      <c r="G69" s="28"/>
      <c r="H69" s="28"/>
      <c r="I69" s="26">
        <f>+I68*2</f>
        <v>0.4</v>
      </c>
    </row>
    <row r="70" spans="2:19" x14ac:dyDescent="0.25">
      <c r="C70" s="3" t="s">
        <v>24</v>
      </c>
    </row>
    <row r="75" spans="2:19" x14ac:dyDescent="0.25">
      <c r="B75" s="30" t="s">
        <v>25</v>
      </c>
    </row>
    <row r="76" spans="2:19" x14ac:dyDescent="0.25">
      <c r="B76" s="31" t="s">
        <v>26</v>
      </c>
    </row>
    <row r="77" spans="2:19" x14ac:dyDescent="0.25">
      <c r="B77" s="31" t="s">
        <v>27</v>
      </c>
    </row>
    <row r="78" spans="2:19" x14ac:dyDescent="0.25">
      <c r="B78" s="31" t="s">
        <v>28</v>
      </c>
    </row>
    <row r="79" spans="2:19" x14ac:dyDescent="0.25">
      <c r="B79" s="31" t="s">
        <v>29</v>
      </c>
    </row>
    <row r="80" spans="2:19" x14ac:dyDescent="0.25">
      <c r="B80" s="31" t="s">
        <v>30</v>
      </c>
    </row>
    <row r="81" spans="2:2" x14ac:dyDescent="0.25">
      <c r="B81" s="30" t="s">
        <v>31</v>
      </c>
    </row>
    <row r="82" spans="2:2" x14ac:dyDescent="0.25">
      <c r="B82" s="30" t="s">
        <v>32</v>
      </c>
    </row>
    <row r="83" spans="2:2" x14ac:dyDescent="0.25">
      <c r="B83" s="31"/>
    </row>
  </sheetData>
  <mergeCells count="7">
    <mergeCell ref="B14:B15"/>
    <mergeCell ref="I14:I15"/>
    <mergeCell ref="J14:J17"/>
    <mergeCell ref="K14:K17"/>
    <mergeCell ref="L14:L17"/>
    <mergeCell ref="I16:I17"/>
    <mergeCell ref="D14:G14"/>
  </mergeCells>
  <printOptions horizontalCentered="1" verticalCentered="1"/>
  <pageMargins left="0.19685039370078741" right="0.19685039370078741" top="0.35433070866141736" bottom="0.15748031496062992" header="0.11811023622047245" footer="0.31496062992125984"/>
  <pageSetup paperSize="9" scale="58" fitToHeight="2" orientation="portrait" r:id="rId1"/>
  <ignoredErrors>
    <ignoredError sqref="J60 L60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0956-A604-4732-875E-810214B06D5A}">
  <sheetPr>
    <tabColor rgb="FF7030A0"/>
  </sheetPr>
  <dimension ref="A1:X71"/>
  <sheetViews>
    <sheetView topLeftCell="A28" zoomScale="80" zoomScaleNormal="80" workbookViewId="0">
      <selection activeCell="AF61" sqref="AF61"/>
    </sheetView>
  </sheetViews>
  <sheetFormatPr baseColWidth="10" defaultRowHeight="15" x14ac:dyDescent="0.25"/>
  <cols>
    <col min="1" max="1" width="7.5703125" customWidth="1"/>
    <col min="2" max="2" width="14.140625" customWidth="1"/>
    <col min="3" max="15" width="8.85546875" customWidth="1"/>
    <col min="16" max="17" width="10.42578125" customWidth="1"/>
    <col min="18" max="24" width="0" style="29" hidden="1" customWidth="1"/>
  </cols>
  <sheetData>
    <row r="1" spans="2:24" ht="21" customHeight="1" x14ac:dyDescent="0.25">
      <c r="B1" s="1" t="s">
        <v>0</v>
      </c>
      <c r="C1" s="3"/>
      <c r="D1" s="3"/>
      <c r="E1" s="3"/>
      <c r="F1" s="3"/>
      <c r="G1" s="3"/>
      <c r="H1" s="3"/>
      <c r="I1" s="4" t="s">
        <v>43</v>
      </c>
      <c r="J1" s="3"/>
      <c r="K1" s="4"/>
      <c r="M1" s="3"/>
      <c r="N1" s="3"/>
      <c r="O1" s="3"/>
      <c r="P1" s="3"/>
      <c r="R1"/>
      <c r="S1"/>
      <c r="T1"/>
      <c r="U1"/>
      <c r="V1"/>
      <c r="W1"/>
      <c r="X1"/>
    </row>
    <row r="2" spans="2:24" ht="21" customHeight="1" x14ac:dyDescent="0.25">
      <c r="B2" s="5" t="s">
        <v>1</v>
      </c>
      <c r="C2" s="3"/>
      <c r="D2" s="3"/>
      <c r="E2" s="3"/>
      <c r="F2" s="3"/>
      <c r="G2" s="3"/>
      <c r="H2" s="3"/>
      <c r="I2" s="6">
        <v>100</v>
      </c>
      <c r="J2" s="3"/>
      <c r="K2" s="6"/>
      <c r="L2" s="3"/>
      <c r="M2" s="3"/>
      <c r="N2" s="3"/>
      <c r="O2" s="3"/>
      <c r="P2" s="3"/>
      <c r="R2"/>
      <c r="S2"/>
      <c r="T2"/>
      <c r="U2"/>
      <c r="V2"/>
      <c r="W2"/>
      <c r="X2"/>
    </row>
    <row r="3" spans="2:24" ht="21" customHeight="1" x14ac:dyDescent="0.25">
      <c r="B3" s="7" t="s">
        <v>2</v>
      </c>
      <c r="C3" s="3"/>
      <c r="D3" s="3"/>
      <c r="E3" s="3"/>
      <c r="F3" s="3"/>
      <c r="G3" s="3"/>
      <c r="H3" s="3"/>
      <c r="I3" s="4" t="s">
        <v>116</v>
      </c>
      <c r="J3" s="3"/>
      <c r="K3" s="4"/>
      <c r="M3" s="3"/>
      <c r="N3" s="3"/>
      <c r="O3" s="3"/>
      <c r="P3" s="3"/>
      <c r="R3"/>
      <c r="S3"/>
      <c r="T3"/>
      <c r="U3"/>
      <c r="V3"/>
      <c r="W3"/>
      <c r="X3"/>
    </row>
    <row r="4" spans="2:24" ht="21" customHeight="1" x14ac:dyDescent="0.25">
      <c r="B4" s="7" t="s">
        <v>3</v>
      </c>
      <c r="C4" s="3"/>
      <c r="D4" s="3"/>
      <c r="E4" s="3"/>
      <c r="F4" s="3"/>
      <c r="G4" s="3"/>
      <c r="H4" s="3"/>
      <c r="I4" s="4" t="s">
        <v>111</v>
      </c>
      <c r="J4" s="3"/>
      <c r="K4" s="4"/>
      <c r="L4" s="3"/>
      <c r="M4" s="8"/>
      <c r="N4" s="8"/>
      <c r="O4" s="8"/>
      <c r="P4" s="3"/>
      <c r="R4"/>
      <c r="S4"/>
      <c r="T4"/>
      <c r="U4"/>
      <c r="V4"/>
      <c r="W4"/>
      <c r="X4"/>
    </row>
    <row r="5" spans="2:24" ht="21" customHeight="1" x14ac:dyDescent="0.25">
      <c r="B5" s="7" t="s">
        <v>4</v>
      </c>
      <c r="C5" s="9"/>
      <c r="D5" s="9"/>
      <c r="E5" s="9"/>
      <c r="F5" s="9"/>
      <c r="G5" s="9"/>
      <c r="H5" s="3"/>
      <c r="I5" s="4">
        <v>100</v>
      </c>
      <c r="J5" s="3"/>
      <c r="K5" s="4"/>
      <c r="M5" s="8"/>
      <c r="N5" s="8"/>
      <c r="O5" s="8"/>
      <c r="P5" s="3"/>
      <c r="R5"/>
      <c r="S5"/>
      <c r="T5"/>
      <c r="U5"/>
      <c r="V5"/>
      <c r="W5"/>
      <c r="X5"/>
    </row>
    <row r="6" spans="2:24" ht="21" customHeight="1" x14ac:dyDescent="0.25">
      <c r="B6" s="7" t="s">
        <v>5</v>
      </c>
      <c r="C6" s="3"/>
      <c r="D6" s="3"/>
      <c r="E6" s="3"/>
      <c r="F6" s="3"/>
      <c r="G6" s="3"/>
      <c r="H6" s="3"/>
      <c r="I6" s="4" t="s">
        <v>109</v>
      </c>
      <c r="J6" s="3"/>
      <c r="K6" s="4"/>
      <c r="M6" s="8"/>
      <c r="N6" s="8"/>
      <c r="O6" s="8"/>
      <c r="P6" s="3"/>
      <c r="R6"/>
      <c r="S6"/>
      <c r="T6"/>
      <c r="U6"/>
      <c r="V6"/>
      <c r="W6"/>
      <c r="X6"/>
    </row>
    <row r="7" spans="2:24" ht="21" customHeight="1" x14ac:dyDescent="0.25">
      <c r="B7" s="7" t="s">
        <v>6</v>
      </c>
      <c r="C7" s="3"/>
      <c r="D7" s="3"/>
      <c r="E7" s="3"/>
      <c r="F7" s="3"/>
      <c r="G7" s="3"/>
      <c r="H7" s="3"/>
      <c r="I7" s="4">
        <v>100</v>
      </c>
      <c r="J7" s="9"/>
      <c r="K7" s="4" t="s">
        <v>91</v>
      </c>
      <c r="M7" s="3"/>
      <c r="N7" s="3"/>
      <c r="O7" s="3"/>
      <c r="P7" s="3"/>
      <c r="R7"/>
      <c r="S7"/>
      <c r="T7"/>
      <c r="U7"/>
      <c r="V7"/>
      <c r="W7"/>
      <c r="X7"/>
    </row>
    <row r="8" spans="2:24" ht="21" customHeight="1" x14ac:dyDescent="0.25">
      <c r="B8" s="7" t="s">
        <v>7</v>
      </c>
      <c r="C8" s="9"/>
      <c r="D8" s="9"/>
      <c r="E8" s="9"/>
      <c r="F8" s="9"/>
      <c r="G8" s="9"/>
      <c r="H8" s="9"/>
      <c r="I8" s="9"/>
      <c r="J8" s="3"/>
      <c r="K8" s="4"/>
      <c r="M8" s="3"/>
      <c r="N8" s="3"/>
      <c r="O8" s="3"/>
      <c r="P8" s="3"/>
      <c r="R8"/>
      <c r="S8"/>
      <c r="T8"/>
      <c r="U8"/>
      <c r="V8"/>
      <c r="W8"/>
      <c r="X8"/>
    </row>
    <row r="9" spans="2:24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9"/>
      <c r="L9" s="3"/>
      <c r="M9" s="3"/>
      <c r="N9" s="3"/>
      <c r="O9" s="3"/>
      <c r="P9" s="3"/>
      <c r="R9"/>
      <c r="S9"/>
      <c r="T9"/>
      <c r="U9"/>
      <c r="V9"/>
      <c r="W9"/>
      <c r="X9"/>
    </row>
    <row r="10" spans="2:24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9"/>
      <c r="L10" s="3"/>
      <c r="M10" s="3"/>
      <c r="N10" s="3"/>
      <c r="O10" s="3"/>
      <c r="P10" s="3"/>
      <c r="R10"/>
      <c r="S10"/>
      <c r="T10"/>
      <c r="U10"/>
      <c r="V10"/>
      <c r="W10"/>
      <c r="X10"/>
    </row>
    <row r="11" spans="2:24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9"/>
      <c r="L11" s="3"/>
      <c r="M11" s="3"/>
      <c r="N11" s="3"/>
      <c r="O11" s="3"/>
      <c r="P11" s="3"/>
      <c r="R11"/>
      <c r="S11"/>
      <c r="T11"/>
      <c r="U11"/>
      <c r="V11"/>
      <c r="W11"/>
      <c r="X11"/>
    </row>
    <row r="12" spans="2:24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9"/>
      <c r="L12" s="3"/>
      <c r="M12" s="3"/>
      <c r="N12" s="3"/>
      <c r="O12" s="3"/>
      <c r="P12" s="3"/>
      <c r="R12"/>
      <c r="S12"/>
      <c r="T12"/>
      <c r="U12"/>
      <c r="V12"/>
      <c r="W12"/>
      <c r="X12"/>
    </row>
    <row r="13" spans="2:24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9"/>
      <c r="L13" s="3"/>
      <c r="M13" s="3"/>
      <c r="N13" s="3"/>
      <c r="O13" s="3"/>
      <c r="P13" s="3"/>
      <c r="R13"/>
      <c r="S13"/>
      <c r="T13"/>
      <c r="U13"/>
      <c r="V13"/>
      <c r="W13"/>
      <c r="X13"/>
    </row>
    <row r="14" spans="2:24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R14"/>
      <c r="S14"/>
      <c r="T14"/>
      <c r="U14"/>
      <c r="V14"/>
      <c r="W14"/>
      <c r="X14"/>
    </row>
    <row r="15" spans="2:24" ht="26.25" customHeight="1" thickBot="1" x14ac:dyDescent="0.3">
      <c r="B15" s="150" t="s">
        <v>8</v>
      </c>
      <c r="C15" s="148" t="s">
        <v>10</v>
      </c>
      <c r="D15" s="149"/>
      <c r="E15" s="149"/>
      <c r="F15" s="149"/>
      <c r="G15" s="149"/>
      <c r="H15" s="149"/>
      <c r="I15" s="149"/>
      <c r="J15" s="149"/>
      <c r="K15" s="149"/>
      <c r="L15" s="155"/>
      <c r="M15" s="152" t="s">
        <v>12</v>
      </c>
      <c r="N15" s="152" t="s">
        <v>13</v>
      </c>
      <c r="O15" s="152" t="s">
        <v>14</v>
      </c>
      <c r="P15" s="152" t="s">
        <v>15</v>
      </c>
      <c r="R15"/>
      <c r="S15"/>
      <c r="T15"/>
      <c r="U15"/>
      <c r="V15"/>
      <c r="W15"/>
      <c r="X15"/>
    </row>
    <row r="16" spans="2:24" ht="210" customHeight="1" thickBot="1" x14ac:dyDescent="0.3">
      <c r="B16" s="160"/>
      <c r="C16" s="80" t="s">
        <v>92</v>
      </c>
      <c r="D16" s="80" t="s">
        <v>93</v>
      </c>
      <c r="E16" s="80" t="s">
        <v>94</v>
      </c>
      <c r="F16" s="80" t="s">
        <v>95</v>
      </c>
      <c r="G16" s="80" t="s">
        <v>96</v>
      </c>
      <c r="H16" s="82" t="s">
        <v>97</v>
      </c>
      <c r="I16" s="80" t="s">
        <v>98</v>
      </c>
      <c r="J16" s="80" t="s">
        <v>99</v>
      </c>
      <c r="K16" s="80" t="s">
        <v>100</v>
      </c>
      <c r="L16" s="80" t="s">
        <v>101</v>
      </c>
      <c r="M16" s="154"/>
      <c r="N16" s="153"/>
      <c r="O16" s="153"/>
      <c r="P16" s="153"/>
      <c r="R16"/>
      <c r="S16"/>
      <c r="T16"/>
      <c r="U16"/>
      <c r="V16"/>
      <c r="W16"/>
      <c r="X16"/>
    </row>
    <row r="17" spans="1:24" ht="26.25" customHeight="1" x14ac:dyDescent="0.25">
      <c r="B17" s="15" t="s">
        <v>16</v>
      </c>
      <c r="C17" s="17">
        <v>0.22</v>
      </c>
      <c r="D17" s="17">
        <v>2.93</v>
      </c>
      <c r="E17" s="17">
        <v>3.2669999999999999</v>
      </c>
      <c r="F17" s="17">
        <v>1.7450000000000001</v>
      </c>
      <c r="G17" s="17">
        <v>2.286</v>
      </c>
      <c r="H17" s="17">
        <v>1.597</v>
      </c>
      <c r="I17" s="17">
        <v>0.74299999999999999</v>
      </c>
      <c r="J17" s="17">
        <v>1.885</v>
      </c>
      <c r="K17" s="17">
        <v>0.86</v>
      </c>
      <c r="L17" s="17">
        <v>1.429</v>
      </c>
      <c r="M17" s="143">
        <f>SUM(C17:L17)</f>
        <v>16.961999999999996</v>
      </c>
      <c r="N17" s="153"/>
      <c r="O17" s="153"/>
      <c r="P17" s="153"/>
      <c r="X17"/>
    </row>
    <row r="18" spans="1:24" ht="26.25" customHeight="1" thickBot="1" x14ac:dyDescent="0.3">
      <c r="B18" s="18" t="s">
        <v>17</v>
      </c>
      <c r="C18" s="65">
        <v>0.22</v>
      </c>
      <c r="D18" s="65">
        <v>3.1500000000000004</v>
      </c>
      <c r="E18" s="65">
        <v>6.4169999999999998</v>
      </c>
      <c r="F18" s="65">
        <v>8.161999999999999</v>
      </c>
      <c r="G18" s="65">
        <v>10.447999999999999</v>
      </c>
      <c r="H18" s="65">
        <v>12.044999999999998</v>
      </c>
      <c r="I18" s="65">
        <v>12.787999999999998</v>
      </c>
      <c r="J18" s="65">
        <v>14.672999999999998</v>
      </c>
      <c r="K18" s="65">
        <v>15.532999999999998</v>
      </c>
      <c r="L18" s="65">
        <v>16.961999999999996</v>
      </c>
      <c r="M18" s="144"/>
      <c r="N18" s="154"/>
      <c r="O18" s="154"/>
      <c r="P18" s="154"/>
      <c r="X18"/>
    </row>
    <row r="19" spans="1:24" x14ac:dyDescent="0.25">
      <c r="A19" s="56"/>
      <c r="B19" s="83">
        <v>1</v>
      </c>
      <c r="C19" s="85">
        <v>0.25</v>
      </c>
      <c r="D19" s="85">
        <v>0.25486111111111109</v>
      </c>
      <c r="E19" s="85">
        <v>0.25972222222222224</v>
      </c>
      <c r="F19" s="85">
        <v>0.26250000000000001</v>
      </c>
      <c r="G19" s="85">
        <v>0.2673611111111111</v>
      </c>
      <c r="H19" s="85">
        <v>0.27083333333333331</v>
      </c>
      <c r="I19" s="85">
        <v>0.27291666666666664</v>
      </c>
      <c r="J19" s="85">
        <v>0.27638888888888891</v>
      </c>
      <c r="K19" s="85">
        <v>0.27847222222222223</v>
      </c>
      <c r="L19" s="85">
        <v>0.28125</v>
      </c>
      <c r="M19" s="86">
        <f>M17</f>
        <v>16.961999999999996</v>
      </c>
      <c r="N19" s="21">
        <f>L19-C19</f>
        <v>3.125E-2</v>
      </c>
      <c r="O19" s="22">
        <f t="shared" ref="O19:O48" si="0">60*$L$53/(N19*60*24)</f>
        <v>22.615999999999996</v>
      </c>
      <c r="P19" s="39">
        <f>C20-C19</f>
        <v>2.2916666666666641E-2</v>
      </c>
      <c r="Q19" s="23"/>
      <c r="R19" s="73" t="e">
        <f>#REF!</f>
        <v>#REF!</v>
      </c>
      <c r="S19" s="78">
        <v>6.9444444444444447E-4</v>
      </c>
      <c r="T19" s="73" t="e">
        <f>R19+S19</f>
        <v>#REF!</v>
      </c>
      <c r="V19" s="73">
        <f t="shared" ref="V19:V35" si="1">L19</f>
        <v>0.28125</v>
      </c>
      <c r="W19" s="73">
        <f>V19+S19</f>
        <v>0.28194444444444444</v>
      </c>
      <c r="X19"/>
    </row>
    <row r="20" spans="1:24" x14ac:dyDescent="0.25">
      <c r="A20" s="56"/>
      <c r="B20" s="83">
        <v>2</v>
      </c>
      <c r="C20" s="85">
        <v>0.27291666666666664</v>
      </c>
      <c r="D20" s="85">
        <v>0.27777777777777779</v>
      </c>
      <c r="E20" s="85">
        <v>0.28263888888888888</v>
      </c>
      <c r="F20" s="85">
        <v>0.28541666666666665</v>
      </c>
      <c r="G20" s="85">
        <v>0.2902777777777778</v>
      </c>
      <c r="H20" s="85">
        <v>0.29375000000000001</v>
      </c>
      <c r="I20" s="85">
        <v>0.29583333333333334</v>
      </c>
      <c r="J20" s="85">
        <v>0.29930555555555555</v>
      </c>
      <c r="K20" s="85">
        <v>0.30138888888888893</v>
      </c>
      <c r="L20" s="85">
        <v>0.3041666666666667</v>
      </c>
      <c r="M20" s="86">
        <f t="shared" ref="M20:M48" si="2">M19</f>
        <v>16.961999999999996</v>
      </c>
      <c r="N20" s="21">
        <f t="shared" ref="N20:N48" si="3">L20-C20</f>
        <v>3.1250000000000056E-2</v>
      </c>
      <c r="O20" s="22">
        <f t="shared" si="0"/>
        <v>22.615999999999957</v>
      </c>
      <c r="P20" s="39">
        <f t="shared" ref="P20:P47" si="4">C21-C20</f>
        <v>2.2916666666666696E-2</v>
      </c>
      <c r="Q20" s="23"/>
      <c r="R20" s="73" t="e">
        <f>#REF!</f>
        <v>#REF!</v>
      </c>
      <c r="S20" s="78">
        <v>6.9444444444444447E-4</v>
      </c>
      <c r="T20" s="73" t="e">
        <f t="shared" ref="T20:T35" si="5">R20+S20</f>
        <v>#REF!</v>
      </c>
      <c r="V20" s="73">
        <f t="shared" si="1"/>
        <v>0.3041666666666667</v>
      </c>
      <c r="W20" s="73">
        <f t="shared" ref="W20:W35" si="6">V20+S20</f>
        <v>0.30486111111111114</v>
      </c>
      <c r="X20"/>
    </row>
    <row r="21" spans="1:24" x14ac:dyDescent="0.25">
      <c r="A21" s="56"/>
      <c r="B21" s="83">
        <v>3</v>
      </c>
      <c r="C21" s="85">
        <v>0.29583333333333334</v>
      </c>
      <c r="D21" s="85">
        <v>0.30069444444444449</v>
      </c>
      <c r="E21" s="85">
        <v>0.30555555555555558</v>
      </c>
      <c r="F21" s="85">
        <v>0.30833333333333335</v>
      </c>
      <c r="G21" s="85">
        <v>0.31319444444444444</v>
      </c>
      <c r="H21" s="85">
        <v>0.31666666666666671</v>
      </c>
      <c r="I21" s="85">
        <v>0.31875000000000003</v>
      </c>
      <c r="J21" s="85">
        <v>0.32222222222222224</v>
      </c>
      <c r="K21" s="85">
        <v>0.32430555555555557</v>
      </c>
      <c r="L21" s="85">
        <v>0.32708333333333334</v>
      </c>
      <c r="M21" s="86">
        <f t="shared" si="2"/>
        <v>16.961999999999996</v>
      </c>
      <c r="N21" s="21">
        <f t="shared" si="3"/>
        <v>3.125E-2</v>
      </c>
      <c r="O21" s="22">
        <f t="shared" si="0"/>
        <v>22.615999999999996</v>
      </c>
      <c r="P21" s="39">
        <f t="shared" si="4"/>
        <v>2.2916666666666696E-2</v>
      </c>
      <c r="Q21" s="23"/>
      <c r="R21" s="73" t="e">
        <f>#REF!</f>
        <v>#REF!</v>
      </c>
      <c r="S21" s="78">
        <v>6.9444444444444404E-4</v>
      </c>
      <c r="T21" s="73" t="e">
        <f t="shared" si="5"/>
        <v>#REF!</v>
      </c>
      <c r="V21" s="73">
        <f t="shared" si="1"/>
        <v>0.32708333333333334</v>
      </c>
      <c r="W21" s="73">
        <f t="shared" si="6"/>
        <v>0.32777777777777778</v>
      </c>
      <c r="X21"/>
    </row>
    <row r="22" spans="1:24" x14ac:dyDescent="0.25">
      <c r="A22" s="56"/>
      <c r="B22" s="83">
        <v>4</v>
      </c>
      <c r="C22" s="85">
        <v>0.31875000000000003</v>
      </c>
      <c r="D22" s="85">
        <v>0.32361111111111113</v>
      </c>
      <c r="E22" s="85">
        <v>0.32847222222222222</v>
      </c>
      <c r="F22" s="85">
        <v>0.33125000000000004</v>
      </c>
      <c r="G22" s="85">
        <v>0.33611111111111108</v>
      </c>
      <c r="H22" s="85">
        <v>0.33958333333333329</v>
      </c>
      <c r="I22" s="85">
        <v>0.34166666666666667</v>
      </c>
      <c r="J22" s="85">
        <v>0.34513888888888888</v>
      </c>
      <c r="K22" s="85">
        <v>0.34722222222222221</v>
      </c>
      <c r="L22" s="85">
        <v>0.35</v>
      </c>
      <c r="M22" s="86">
        <f t="shared" si="2"/>
        <v>16.961999999999996</v>
      </c>
      <c r="N22" s="21">
        <f t="shared" si="3"/>
        <v>3.1249999999999944E-2</v>
      </c>
      <c r="O22" s="22">
        <f t="shared" si="0"/>
        <v>22.616000000000035</v>
      </c>
      <c r="P22" s="39">
        <f t="shared" si="4"/>
        <v>2.2916666666666641E-2</v>
      </c>
      <c r="Q22" s="23"/>
      <c r="R22" s="73" t="e">
        <f>#REF!</f>
        <v>#REF!</v>
      </c>
      <c r="S22" s="78">
        <v>6.9444444444444404E-4</v>
      </c>
      <c r="T22" s="73" t="e">
        <f t="shared" si="5"/>
        <v>#REF!</v>
      </c>
      <c r="V22" s="73">
        <f t="shared" si="1"/>
        <v>0.35</v>
      </c>
      <c r="W22" s="73">
        <f t="shared" si="6"/>
        <v>0.35069444444444442</v>
      </c>
      <c r="X22"/>
    </row>
    <row r="23" spans="1:24" x14ac:dyDescent="0.25">
      <c r="A23" s="56"/>
      <c r="B23" s="83">
        <v>5</v>
      </c>
      <c r="C23" s="85">
        <v>0.34166666666666667</v>
      </c>
      <c r="D23" s="85">
        <v>0.34652777777777777</v>
      </c>
      <c r="E23" s="85">
        <v>0.35138888888888886</v>
      </c>
      <c r="F23" s="85">
        <v>0.35416666666666663</v>
      </c>
      <c r="G23" s="85">
        <v>0.35902777777777778</v>
      </c>
      <c r="H23" s="85">
        <v>0.36249999999999999</v>
      </c>
      <c r="I23" s="85">
        <v>0.36458333333333331</v>
      </c>
      <c r="J23" s="85">
        <v>0.36805555555555552</v>
      </c>
      <c r="K23" s="85">
        <v>0.37013888888888885</v>
      </c>
      <c r="L23" s="85">
        <v>0.37291666666666667</v>
      </c>
      <c r="M23" s="86">
        <f t="shared" si="2"/>
        <v>16.961999999999996</v>
      </c>
      <c r="N23" s="21">
        <f t="shared" si="3"/>
        <v>3.125E-2</v>
      </c>
      <c r="O23" s="22">
        <f t="shared" si="0"/>
        <v>22.615999999999996</v>
      </c>
      <c r="P23" s="39">
        <f t="shared" si="4"/>
        <v>2.0833333333333315E-2</v>
      </c>
      <c r="Q23" s="23"/>
      <c r="R23" s="73" t="e">
        <f>#REF!</f>
        <v>#REF!</v>
      </c>
      <c r="S23" s="78">
        <v>6.9444444444444404E-4</v>
      </c>
      <c r="T23" s="73" t="e">
        <f t="shared" si="5"/>
        <v>#REF!</v>
      </c>
      <c r="V23" s="73">
        <f t="shared" si="1"/>
        <v>0.37291666666666667</v>
      </c>
      <c r="W23" s="73">
        <f t="shared" si="6"/>
        <v>0.37361111111111112</v>
      </c>
      <c r="X23"/>
    </row>
    <row r="24" spans="1:24" x14ac:dyDescent="0.25">
      <c r="A24" s="56"/>
      <c r="B24" s="83">
        <v>6</v>
      </c>
      <c r="C24" s="85">
        <v>0.36249999999999999</v>
      </c>
      <c r="D24" s="85">
        <v>0.36736111111111108</v>
      </c>
      <c r="E24" s="85">
        <v>0.37222222222222223</v>
      </c>
      <c r="F24" s="85">
        <v>0.375</v>
      </c>
      <c r="G24" s="85">
        <v>0.37986111111111109</v>
      </c>
      <c r="H24" s="85">
        <v>0.38333333333333336</v>
      </c>
      <c r="I24" s="85">
        <v>0.38541666666666669</v>
      </c>
      <c r="J24" s="85">
        <v>0.3888888888888889</v>
      </c>
      <c r="K24" s="85">
        <v>0.39097222222222222</v>
      </c>
      <c r="L24" s="85">
        <v>0.39374999999999999</v>
      </c>
      <c r="M24" s="86">
        <f t="shared" si="2"/>
        <v>16.961999999999996</v>
      </c>
      <c r="N24" s="21">
        <f t="shared" si="3"/>
        <v>3.125E-2</v>
      </c>
      <c r="O24" s="22">
        <f t="shared" si="0"/>
        <v>22.615999999999996</v>
      </c>
      <c r="P24" s="39">
        <f t="shared" si="4"/>
        <v>2.083333333333337E-2</v>
      </c>
      <c r="Q24" s="23"/>
      <c r="R24" s="73" t="e">
        <f>#REF!</f>
        <v>#REF!</v>
      </c>
      <c r="S24" s="78">
        <v>6.9444444444444404E-4</v>
      </c>
      <c r="T24" s="73" t="e">
        <f t="shared" si="5"/>
        <v>#REF!</v>
      </c>
      <c r="V24" s="73">
        <f t="shared" si="1"/>
        <v>0.39374999999999999</v>
      </c>
      <c r="W24" s="73">
        <f t="shared" si="6"/>
        <v>0.39444444444444443</v>
      </c>
      <c r="X24"/>
    </row>
    <row r="25" spans="1:24" x14ac:dyDescent="0.25">
      <c r="A25" s="56"/>
      <c r="B25" s="83">
        <v>7</v>
      </c>
      <c r="C25" s="85">
        <v>0.38333333333333336</v>
      </c>
      <c r="D25" s="85">
        <v>0.38819444444444445</v>
      </c>
      <c r="E25" s="85">
        <v>0.39305555555555555</v>
      </c>
      <c r="F25" s="85">
        <v>0.39583333333333331</v>
      </c>
      <c r="G25" s="85">
        <v>0.40069444444444446</v>
      </c>
      <c r="H25" s="85">
        <v>0.40416666666666667</v>
      </c>
      <c r="I25" s="85">
        <v>0.40625</v>
      </c>
      <c r="J25" s="85">
        <v>0.40972222222222221</v>
      </c>
      <c r="K25" s="85">
        <v>0.41180555555555554</v>
      </c>
      <c r="L25" s="85">
        <v>0.4145833333333333</v>
      </c>
      <c r="M25" s="86">
        <f t="shared" si="2"/>
        <v>16.961999999999996</v>
      </c>
      <c r="N25" s="21">
        <f t="shared" si="3"/>
        <v>3.1249999999999944E-2</v>
      </c>
      <c r="O25" s="22">
        <f t="shared" si="0"/>
        <v>22.616000000000035</v>
      </c>
      <c r="P25" s="39">
        <f t="shared" si="4"/>
        <v>2.0833333333333315E-2</v>
      </c>
      <c r="Q25" s="23"/>
      <c r="R25" s="73" t="e">
        <f>#REF!</f>
        <v>#REF!</v>
      </c>
      <c r="S25" s="78">
        <v>6.9444444444444404E-4</v>
      </c>
      <c r="T25" s="73" t="e">
        <f t="shared" si="5"/>
        <v>#REF!</v>
      </c>
      <c r="V25" s="73">
        <f t="shared" si="1"/>
        <v>0.4145833333333333</v>
      </c>
      <c r="W25" s="73">
        <f t="shared" si="6"/>
        <v>0.41527777777777775</v>
      </c>
      <c r="X25"/>
    </row>
    <row r="26" spans="1:24" x14ac:dyDescent="0.25">
      <c r="A26" s="56"/>
      <c r="B26" s="83">
        <v>8</v>
      </c>
      <c r="C26" s="85">
        <v>0.40416666666666667</v>
      </c>
      <c r="D26" s="85">
        <v>0.40902777777777777</v>
      </c>
      <c r="E26" s="85">
        <v>0.41388888888888886</v>
      </c>
      <c r="F26" s="85">
        <v>0.41666666666666669</v>
      </c>
      <c r="G26" s="85">
        <v>0.42152777777777778</v>
      </c>
      <c r="H26" s="85">
        <v>0.42500000000000004</v>
      </c>
      <c r="I26" s="85">
        <v>0.42708333333333337</v>
      </c>
      <c r="J26" s="85">
        <v>0.43055555555555558</v>
      </c>
      <c r="K26" s="85">
        <v>0.43263888888888891</v>
      </c>
      <c r="L26" s="85">
        <v>0.43541666666666667</v>
      </c>
      <c r="M26" s="86">
        <f t="shared" si="2"/>
        <v>16.961999999999996</v>
      </c>
      <c r="N26" s="21">
        <f t="shared" si="3"/>
        <v>3.125E-2</v>
      </c>
      <c r="O26" s="22">
        <f t="shared" si="0"/>
        <v>22.615999999999996</v>
      </c>
      <c r="P26" s="39">
        <f t="shared" si="4"/>
        <v>2.083333333333337E-2</v>
      </c>
      <c r="Q26" s="23"/>
      <c r="R26" s="73" t="e">
        <f>#REF!</f>
        <v>#REF!</v>
      </c>
      <c r="S26" s="78">
        <v>6.9444444444444404E-4</v>
      </c>
      <c r="T26" s="73" t="e">
        <f t="shared" si="5"/>
        <v>#REF!</v>
      </c>
      <c r="V26" s="73">
        <f t="shared" si="1"/>
        <v>0.43541666666666667</v>
      </c>
      <c r="W26" s="73">
        <f t="shared" si="6"/>
        <v>0.43611111111111112</v>
      </c>
      <c r="X26"/>
    </row>
    <row r="27" spans="1:24" x14ac:dyDescent="0.25">
      <c r="A27" s="56"/>
      <c r="B27" s="83">
        <v>9</v>
      </c>
      <c r="C27" s="85">
        <v>0.42500000000000004</v>
      </c>
      <c r="D27" s="85">
        <v>0.42986111111111114</v>
      </c>
      <c r="E27" s="85">
        <v>0.43472222222222223</v>
      </c>
      <c r="F27" s="85">
        <v>0.4375</v>
      </c>
      <c r="G27" s="85">
        <v>0.44236111111111115</v>
      </c>
      <c r="H27" s="85">
        <v>0.44583333333333336</v>
      </c>
      <c r="I27" s="85">
        <v>0.44791666666666669</v>
      </c>
      <c r="J27" s="85">
        <v>0.4513888888888889</v>
      </c>
      <c r="K27" s="85">
        <v>0.45347222222222222</v>
      </c>
      <c r="L27" s="85">
        <v>0.45625000000000004</v>
      </c>
      <c r="M27" s="86">
        <f t="shared" si="2"/>
        <v>16.961999999999996</v>
      </c>
      <c r="N27" s="21">
        <f t="shared" si="3"/>
        <v>3.125E-2</v>
      </c>
      <c r="O27" s="22">
        <f t="shared" si="0"/>
        <v>22.615999999999996</v>
      </c>
      <c r="P27" s="39">
        <f t="shared" si="4"/>
        <v>2.0833333333333315E-2</v>
      </c>
      <c r="Q27" s="23"/>
      <c r="R27" s="73" t="e">
        <f>#REF!</f>
        <v>#REF!</v>
      </c>
      <c r="S27" s="78">
        <v>6.9444444444444404E-4</v>
      </c>
      <c r="T27" s="73" t="e">
        <f t="shared" si="5"/>
        <v>#REF!</v>
      </c>
      <c r="V27" s="73">
        <f t="shared" si="1"/>
        <v>0.45625000000000004</v>
      </c>
      <c r="W27" s="73">
        <f t="shared" si="6"/>
        <v>0.45694444444444449</v>
      </c>
      <c r="X27"/>
    </row>
    <row r="28" spans="1:24" x14ac:dyDescent="0.25">
      <c r="A28" s="56"/>
      <c r="B28" s="83">
        <v>10</v>
      </c>
      <c r="C28" s="85">
        <v>0.44583333333333336</v>
      </c>
      <c r="D28" s="85">
        <v>0.45069444444444445</v>
      </c>
      <c r="E28" s="85">
        <v>0.4555555555555556</v>
      </c>
      <c r="F28" s="85">
        <v>0.45833333333333331</v>
      </c>
      <c r="G28" s="85">
        <v>0.46319444444444441</v>
      </c>
      <c r="H28" s="85">
        <v>0.46666666666666667</v>
      </c>
      <c r="I28" s="85">
        <v>0.46875</v>
      </c>
      <c r="J28" s="85">
        <v>0.47222222222222221</v>
      </c>
      <c r="K28" s="85">
        <v>0.47430555555555554</v>
      </c>
      <c r="L28" s="85">
        <v>0.4770833333333333</v>
      </c>
      <c r="M28" s="86">
        <f t="shared" si="2"/>
        <v>16.961999999999996</v>
      </c>
      <c r="N28" s="21">
        <f t="shared" si="3"/>
        <v>3.1249999999999944E-2</v>
      </c>
      <c r="O28" s="22">
        <f t="shared" si="0"/>
        <v>22.616000000000035</v>
      </c>
      <c r="P28" s="39">
        <f t="shared" si="4"/>
        <v>2.0833333333333315E-2</v>
      </c>
      <c r="Q28" s="23"/>
      <c r="R28" s="73" t="e">
        <f>#REF!</f>
        <v>#REF!</v>
      </c>
      <c r="S28" s="78">
        <v>6.9444444444444404E-4</v>
      </c>
      <c r="T28" s="73" t="e">
        <f t="shared" si="5"/>
        <v>#REF!</v>
      </c>
      <c r="V28" s="73">
        <f t="shared" si="1"/>
        <v>0.4770833333333333</v>
      </c>
      <c r="W28" s="73">
        <f t="shared" si="6"/>
        <v>0.47777777777777775</v>
      </c>
      <c r="X28"/>
    </row>
    <row r="29" spans="1:24" x14ac:dyDescent="0.25">
      <c r="A29" s="56"/>
      <c r="B29" s="83">
        <v>11</v>
      </c>
      <c r="C29" s="85">
        <v>0.46666666666666667</v>
      </c>
      <c r="D29" s="85">
        <v>0.47152777777777777</v>
      </c>
      <c r="E29" s="85">
        <v>0.47638888888888886</v>
      </c>
      <c r="F29" s="85">
        <v>0.47916666666666663</v>
      </c>
      <c r="G29" s="85">
        <v>0.48402777777777778</v>
      </c>
      <c r="H29" s="85">
        <v>0.48749999999999999</v>
      </c>
      <c r="I29" s="85">
        <v>0.48958333333333331</v>
      </c>
      <c r="J29" s="85">
        <v>0.49305555555555552</v>
      </c>
      <c r="K29" s="85">
        <v>0.49513888888888885</v>
      </c>
      <c r="L29" s="85">
        <v>0.49791666666666667</v>
      </c>
      <c r="M29" s="86">
        <f t="shared" si="2"/>
        <v>16.961999999999996</v>
      </c>
      <c r="N29" s="21">
        <f t="shared" si="3"/>
        <v>3.125E-2</v>
      </c>
      <c r="O29" s="22">
        <f t="shared" si="0"/>
        <v>22.615999999999996</v>
      </c>
      <c r="P29" s="39">
        <f t="shared" si="4"/>
        <v>2.0833333333333315E-2</v>
      </c>
      <c r="Q29" s="23"/>
      <c r="R29" s="73" t="e">
        <f>#REF!</f>
        <v>#REF!</v>
      </c>
      <c r="S29" s="78">
        <v>6.9444444444444404E-4</v>
      </c>
      <c r="T29" s="73" t="e">
        <f t="shared" si="5"/>
        <v>#REF!</v>
      </c>
      <c r="V29" s="73">
        <f t="shared" si="1"/>
        <v>0.49791666666666667</v>
      </c>
      <c r="W29" s="73">
        <f t="shared" si="6"/>
        <v>0.49861111111111112</v>
      </c>
      <c r="X29"/>
    </row>
    <row r="30" spans="1:24" x14ac:dyDescent="0.25">
      <c r="A30" s="56"/>
      <c r="B30" s="83">
        <v>12</v>
      </c>
      <c r="C30" s="85">
        <v>0.48749999999999999</v>
      </c>
      <c r="D30" s="85">
        <v>0.49236111111111108</v>
      </c>
      <c r="E30" s="85">
        <v>0.49722222222222223</v>
      </c>
      <c r="F30" s="85">
        <v>0.5</v>
      </c>
      <c r="G30" s="85">
        <v>0.50486111111111109</v>
      </c>
      <c r="H30" s="85">
        <v>0.5083333333333333</v>
      </c>
      <c r="I30" s="85">
        <v>0.51041666666666663</v>
      </c>
      <c r="J30" s="85">
        <v>0.51388888888888884</v>
      </c>
      <c r="K30" s="85">
        <v>0.51597222222222228</v>
      </c>
      <c r="L30" s="85">
        <v>0.51875000000000004</v>
      </c>
      <c r="M30" s="86">
        <f t="shared" si="2"/>
        <v>16.961999999999996</v>
      </c>
      <c r="N30" s="21">
        <f t="shared" si="3"/>
        <v>3.1250000000000056E-2</v>
      </c>
      <c r="O30" s="22">
        <f t="shared" si="0"/>
        <v>22.615999999999957</v>
      </c>
      <c r="P30" s="39">
        <f t="shared" si="4"/>
        <v>2.0833333333333315E-2</v>
      </c>
      <c r="Q30" s="23"/>
      <c r="R30" s="73" t="e">
        <f>#REF!</f>
        <v>#REF!</v>
      </c>
      <c r="S30" s="78">
        <v>6.9444444444444404E-4</v>
      </c>
      <c r="T30" s="73" t="e">
        <f t="shared" si="5"/>
        <v>#REF!</v>
      </c>
      <c r="V30" s="73">
        <f t="shared" si="1"/>
        <v>0.51875000000000004</v>
      </c>
      <c r="W30" s="73">
        <f t="shared" si="6"/>
        <v>0.51944444444444449</v>
      </c>
      <c r="X30"/>
    </row>
    <row r="31" spans="1:24" x14ac:dyDescent="0.25">
      <c r="A31" s="56"/>
      <c r="B31" s="83">
        <v>13</v>
      </c>
      <c r="C31" s="85">
        <v>0.5083333333333333</v>
      </c>
      <c r="D31" s="85">
        <v>0.5131944444444444</v>
      </c>
      <c r="E31" s="85">
        <v>0.5180555555555556</v>
      </c>
      <c r="F31" s="85">
        <v>0.52083333333333337</v>
      </c>
      <c r="G31" s="85">
        <v>0.52569444444444446</v>
      </c>
      <c r="H31" s="85">
        <v>0.52916666666666667</v>
      </c>
      <c r="I31" s="85">
        <v>0.53125</v>
      </c>
      <c r="J31" s="85">
        <v>0.53472222222222221</v>
      </c>
      <c r="K31" s="85">
        <v>0.53680555555555554</v>
      </c>
      <c r="L31" s="85">
        <v>0.5395833333333333</v>
      </c>
      <c r="M31" s="86">
        <f t="shared" si="2"/>
        <v>16.961999999999996</v>
      </c>
      <c r="N31" s="21">
        <f t="shared" si="3"/>
        <v>3.125E-2</v>
      </c>
      <c r="O31" s="22">
        <f t="shared" si="0"/>
        <v>22.615999999999996</v>
      </c>
      <c r="P31" s="39">
        <f t="shared" si="4"/>
        <v>2.083333333333337E-2</v>
      </c>
      <c r="Q31" s="23"/>
      <c r="R31" s="73" t="e">
        <f>#REF!</f>
        <v>#REF!</v>
      </c>
      <c r="S31" s="78">
        <v>6.9444444444444404E-4</v>
      </c>
      <c r="T31" s="73" t="e">
        <f t="shared" si="5"/>
        <v>#REF!</v>
      </c>
      <c r="V31" s="73">
        <f t="shared" si="1"/>
        <v>0.5395833333333333</v>
      </c>
      <c r="W31" s="73">
        <f t="shared" si="6"/>
        <v>0.54027777777777775</v>
      </c>
      <c r="X31"/>
    </row>
    <row r="32" spans="1:24" x14ac:dyDescent="0.25">
      <c r="A32" s="56"/>
      <c r="B32" s="83">
        <v>14</v>
      </c>
      <c r="C32" s="85">
        <v>0.52916666666666667</v>
      </c>
      <c r="D32" s="85">
        <v>0.53402777777777777</v>
      </c>
      <c r="E32" s="85">
        <v>0.53888888888888886</v>
      </c>
      <c r="F32" s="85">
        <v>0.54166666666666663</v>
      </c>
      <c r="G32" s="85">
        <v>0.54652777777777772</v>
      </c>
      <c r="H32" s="85">
        <v>0.54999999999999993</v>
      </c>
      <c r="I32" s="85">
        <v>0.55208333333333326</v>
      </c>
      <c r="J32" s="85">
        <v>0.55555555555555547</v>
      </c>
      <c r="K32" s="85">
        <v>0.5576388888888888</v>
      </c>
      <c r="L32" s="85">
        <v>0.56041666666666667</v>
      </c>
      <c r="M32" s="86">
        <f t="shared" si="2"/>
        <v>16.961999999999996</v>
      </c>
      <c r="N32" s="21">
        <f t="shared" si="3"/>
        <v>3.125E-2</v>
      </c>
      <c r="O32" s="22">
        <f t="shared" si="0"/>
        <v>22.615999999999996</v>
      </c>
      <c r="P32" s="39">
        <f t="shared" si="4"/>
        <v>2.0833333333333259E-2</v>
      </c>
      <c r="Q32" s="23"/>
      <c r="R32" s="73" t="e">
        <f>#REF!</f>
        <v>#REF!</v>
      </c>
      <c r="S32" s="78">
        <v>6.9444444444444404E-4</v>
      </c>
      <c r="T32" s="73" t="e">
        <f t="shared" si="5"/>
        <v>#REF!</v>
      </c>
      <c r="V32" s="73">
        <f t="shared" si="1"/>
        <v>0.56041666666666667</v>
      </c>
      <c r="W32" s="73">
        <f t="shared" si="6"/>
        <v>0.56111111111111112</v>
      </c>
      <c r="X32"/>
    </row>
    <row r="33" spans="1:24" x14ac:dyDescent="0.25">
      <c r="A33" s="56"/>
      <c r="B33" s="83">
        <v>15</v>
      </c>
      <c r="C33" s="85">
        <v>0.54999999999999993</v>
      </c>
      <c r="D33" s="85">
        <v>0.55486111111111103</v>
      </c>
      <c r="E33" s="85">
        <v>0.55972222222222223</v>
      </c>
      <c r="F33" s="85">
        <v>0.5625</v>
      </c>
      <c r="G33" s="85">
        <v>0.56736111111111109</v>
      </c>
      <c r="H33" s="85">
        <v>0.5708333333333333</v>
      </c>
      <c r="I33" s="85">
        <v>0.57291666666666663</v>
      </c>
      <c r="J33" s="85">
        <v>0.57638888888888884</v>
      </c>
      <c r="K33" s="85">
        <v>0.57847222222222217</v>
      </c>
      <c r="L33" s="85">
        <v>0.58124999999999993</v>
      </c>
      <c r="M33" s="86">
        <f t="shared" si="2"/>
        <v>16.961999999999996</v>
      </c>
      <c r="N33" s="21">
        <f t="shared" si="3"/>
        <v>3.125E-2</v>
      </c>
      <c r="O33" s="22">
        <f t="shared" si="0"/>
        <v>22.615999999999996</v>
      </c>
      <c r="P33" s="39">
        <f t="shared" si="4"/>
        <v>2.083333333333337E-2</v>
      </c>
      <c r="Q33" s="23"/>
      <c r="R33" s="73" t="e">
        <f>#REF!</f>
        <v>#REF!</v>
      </c>
      <c r="S33" s="78">
        <v>6.9444444444444404E-4</v>
      </c>
      <c r="T33" s="73" t="e">
        <f t="shared" si="5"/>
        <v>#REF!</v>
      </c>
      <c r="V33" s="73">
        <f t="shared" si="1"/>
        <v>0.58124999999999993</v>
      </c>
      <c r="W33" s="73">
        <f t="shared" si="6"/>
        <v>0.58194444444444438</v>
      </c>
      <c r="X33"/>
    </row>
    <row r="34" spans="1:24" x14ac:dyDescent="0.25">
      <c r="A34" s="56"/>
      <c r="B34" s="83">
        <v>16</v>
      </c>
      <c r="C34" s="85">
        <v>0.5708333333333333</v>
      </c>
      <c r="D34" s="85">
        <v>0.5756944444444444</v>
      </c>
      <c r="E34" s="85">
        <v>0.58055555555555549</v>
      </c>
      <c r="F34" s="85">
        <v>0.58333333333333337</v>
      </c>
      <c r="G34" s="85">
        <v>0.58819444444444446</v>
      </c>
      <c r="H34" s="85">
        <v>0.59166666666666667</v>
      </c>
      <c r="I34" s="85">
        <v>0.59375</v>
      </c>
      <c r="J34" s="85">
        <v>0.59722222222222221</v>
      </c>
      <c r="K34" s="85">
        <v>0.59930555555555554</v>
      </c>
      <c r="L34" s="85">
        <v>0.60208333333333341</v>
      </c>
      <c r="M34" s="86">
        <f t="shared" si="2"/>
        <v>16.961999999999996</v>
      </c>
      <c r="N34" s="21">
        <f t="shared" si="3"/>
        <v>3.1250000000000111E-2</v>
      </c>
      <c r="O34" s="22">
        <f t="shared" si="0"/>
        <v>22.615999999999918</v>
      </c>
      <c r="P34" s="39">
        <f t="shared" si="4"/>
        <v>2.083333333333337E-2</v>
      </c>
      <c r="Q34" s="23"/>
      <c r="R34" s="73" t="e">
        <f>#REF!</f>
        <v>#REF!</v>
      </c>
      <c r="S34" s="78">
        <v>6.9444444444444404E-4</v>
      </c>
      <c r="T34" s="73" t="e">
        <f t="shared" si="5"/>
        <v>#REF!</v>
      </c>
      <c r="V34" s="73">
        <f t="shared" si="1"/>
        <v>0.60208333333333341</v>
      </c>
      <c r="W34" s="73">
        <f t="shared" si="6"/>
        <v>0.60277777777777786</v>
      </c>
      <c r="X34"/>
    </row>
    <row r="35" spans="1:24" x14ac:dyDescent="0.25">
      <c r="A35" s="56"/>
      <c r="B35" s="83">
        <v>17</v>
      </c>
      <c r="C35" s="85">
        <v>0.59166666666666667</v>
      </c>
      <c r="D35" s="85">
        <v>0.59652777777777777</v>
      </c>
      <c r="E35" s="85">
        <v>0.60138888888888897</v>
      </c>
      <c r="F35" s="85">
        <v>0.60416666666666674</v>
      </c>
      <c r="G35" s="85">
        <v>0.60902777777777783</v>
      </c>
      <c r="H35" s="85">
        <v>0.61250000000000004</v>
      </c>
      <c r="I35" s="85">
        <v>0.61458333333333337</v>
      </c>
      <c r="J35" s="85">
        <v>0.61805555555555558</v>
      </c>
      <c r="K35" s="85">
        <v>0.62013888888888891</v>
      </c>
      <c r="L35" s="85">
        <v>0.62291666666666667</v>
      </c>
      <c r="M35" s="86">
        <f t="shared" si="2"/>
        <v>16.961999999999996</v>
      </c>
      <c r="N35" s="21">
        <f t="shared" si="3"/>
        <v>3.125E-2</v>
      </c>
      <c r="O35" s="22">
        <f t="shared" si="0"/>
        <v>22.615999999999996</v>
      </c>
      <c r="P35" s="39">
        <f t="shared" si="4"/>
        <v>2.083333333333337E-2</v>
      </c>
      <c r="Q35" s="23"/>
      <c r="R35" s="73" t="e">
        <f>#REF!</f>
        <v>#REF!</v>
      </c>
      <c r="S35" s="78">
        <v>6.9444444444444404E-4</v>
      </c>
      <c r="T35" s="73" t="e">
        <f t="shared" si="5"/>
        <v>#REF!</v>
      </c>
      <c r="V35" s="73">
        <f t="shared" si="1"/>
        <v>0.62291666666666667</v>
      </c>
      <c r="W35" s="73">
        <f t="shared" si="6"/>
        <v>0.62361111111111112</v>
      </c>
      <c r="X35"/>
    </row>
    <row r="36" spans="1:24" x14ac:dyDescent="0.25">
      <c r="A36" s="56"/>
      <c r="B36" s="83">
        <v>18</v>
      </c>
      <c r="C36" s="85">
        <v>0.61250000000000004</v>
      </c>
      <c r="D36" s="85">
        <v>0.61736111111111114</v>
      </c>
      <c r="E36" s="85">
        <v>0.62222222222222223</v>
      </c>
      <c r="F36" s="85">
        <v>0.625</v>
      </c>
      <c r="G36" s="85">
        <v>0.62986111111111109</v>
      </c>
      <c r="H36" s="85">
        <v>0.6333333333333333</v>
      </c>
      <c r="I36" s="85">
        <v>0.63541666666666663</v>
      </c>
      <c r="J36" s="85">
        <v>0.63888888888888884</v>
      </c>
      <c r="K36" s="85">
        <v>0.64097222222222228</v>
      </c>
      <c r="L36" s="85">
        <v>0.64375000000000004</v>
      </c>
      <c r="M36" s="86">
        <f t="shared" si="2"/>
        <v>16.961999999999996</v>
      </c>
      <c r="N36" s="21">
        <f t="shared" si="3"/>
        <v>3.125E-2</v>
      </c>
      <c r="O36" s="22">
        <f t="shared" si="0"/>
        <v>22.615999999999996</v>
      </c>
      <c r="P36" s="39">
        <f t="shared" si="4"/>
        <v>2.0833333333333259E-2</v>
      </c>
      <c r="Q36" s="23"/>
      <c r="R36" s="73" t="e">
        <f>#REF!</f>
        <v>#REF!</v>
      </c>
      <c r="S36" s="78"/>
      <c r="T36" s="73"/>
      <c r="V36" s="73"/>
      <c r="W36" s="73"/>
      <c r="X36"/>
    </row>
    <row r="37" spans="1:24" x14ac:dyDescent="0.25">
      <c r="A37" s="56"/>
      <c r="B37" s="83">
        <v>19</v>
      </c>
      <c r="C37" s="85">
        <v>0.6333333333333333</v>
      </c>
      <c r="D37" s="85">
        <v>0.6381944444444444</v>
      </c>
      <c r="E37" s="85">
        <v>0.6430555555555556</v>
      </c>
      <c r="F37" s="85">
        <v>0.64583333333333337</v>
      </c>
      <c r="G37" s="85">
        <v>0.65069444444444446</v>
      </c>
      <c r="H37" s="85">
        <v>0.65416666666666667</v>
      </c>
      <c r="I37" s="85">
        <v>0.65625</v>
      </c>
      <c r="J37" s="85">
        <v>0.65972222222222221</v>
      </c>
      <c r="K37" s="85">
        <v>0.66180555555555554</v>
      </c>
      <c r="L37" s="85">
        <v>0.6645833333333333</v>
      </c>
      <c r="M37" s="86">
        <f t="shared" si="2"/>
        <v>16.961999999999996</v>
      </c>
      <c r="N37" s="21">
        <f t="shared" si="3"/>
        <v>3.125E-2</v>
      </c>
      <c r="O37" s="22">
        <f t="shared" si="0"/>
        <v>22.615999999999996</v>
      </c>
      <c r="P37" s="39">
        <f t="shared" si="4"/>
        <v>2.083333333333337E-2</v>
      </c>
      <c r="Q37" s="23"/>
      <c r="R37" s="73" t="e">
        <f>#REF!</f>
        <v>#REF!</v>
      </c>
      <c r="S37" s="78"/>
      <c r="T37" s="73"/>
      <c r="V37" s="73"/>
      <c r="W37" s="73"/>
      <c r="X37"/>
    </row>
    <row r="38" spans="1:24" x14ac:dyDescent="0.25">
      <c r="A38" s="56"/>
      <c r="B38" s="83">
        <v>20</v>
      </c>
      <c r="C38" s="85">
        <v>0.65416666666666667</v>
      </c>
      <c r="D38" s="85">
        <v>0.65902777777777777</v>
      </c>
      <c r="E38" s="85">
        <v>0.66388888888888886</v>
      </c>
      <c r="F38" s="85">
        <v>0.66666666666666663</v>
      </c>
      <c r="G38" s="85">
        <v>0.67152777777777772</v>
      </c>
      <c r="H38" s="85">
        <v>0.67499999999999993</v>
      </c>
      <c r="I38" s="85">
        <v>0.67708333333333326</v>
      </c>
      <c r="J38" s="85">
        <v>0.68055555555555547</v>
      </c>
      <c r="K38" s="85">
        <v>0.6826388888888888</v>
      </c>
      <c r="L38" s="85">
        <v>0.68541666666666667</v>
      </c>
      <c r="M38" s="86">
        <f t="shared" si="2"/>
        <v>16.961999999999996</v>
      </c>
      <c r="N38" s="21">
        <f t="shared" si="3"/>
        <v>3.125E-2</v>
      </c>
      <c r="O38" s="22">
        <f t="shared" si="0"/>
        <v>22.615999999999996</v>
      </c>
      <c r="P38" s="39">
        <f t="shared" si="4"/>
        <v>2.0833333333333259E-2</v>
      </c>
      <c r="Q38" s="23"/>
      <c r="R38" s="73" t="e">
        <f>#REF!</f>
        <v>#REF!</v>
      </c>
      <c r="S38" s="78"/>
      <c r="T38" s="73"/>
      <c r="V38" s="73"/>
      <c r="W38" s="73"/>
      <c r="X38"/>
    </row>
    <row r="39" spans="1:24" x14ac:dyDescent="0.25">
      <c r="A39" s="56"/>
      <c r="B39" s="83">
        <v>21</v>
      </c>
      <c r="C39" s="85">
        <v>0.67499999999999993</v>
      </c>
      <c r="D39" s="85">
        <v>0.67986111111111103</v>
      </c>
      <c r="E39" s="85">
        <v>0.68472222222222223</v>
      </c>
      <c r="F39" s="85">
        <v>0.6875</v>
      </c>
      <c r="G39" s="85">
        <v>0.69236111111111109</v>
      </c>
      <c r="H39" s="85">
        <v>0.6958333333333333</v>
      </c>
      <c r="I39" s="85">
        <v>0.69791666666666663</v>
      </c>
      <c r="J39" s="85">
        <v>0.70138888888888884</v>
      </c>
      <c r="K39" s="85">
        <v>0.70347222222222217</v>
      </c>
      <c r="L39" s="85">
        <v>0.70624999999999993</v>
      </c>
      <c r="M39" s="86">
        <f t="shared" si="2"/>
        <v>16.961999999999996</v>
      </c>
      <c r="N39" s="21">
        <f t="shared" si="3"/>
        <v>3.125E-2</v>
      </c>
      <c r="O39" s="22">
        <f t="shared" si="0"/>
        <v>22.615999999999996</v>
      </c>
      <c r="P39" s="39">
        <f t="shared" si="4"/>
        <v>2.083333333333337E-2</v>
      </c>
      <c r="Q39" s="23"/>
      <c r="R39" s="73" t="e">
        <f>#REF!</f>
        <v>#REF!</v>
      </c>
      <c r="S39" s="78"/>
      <c r="T39" s="73"/>
      <c r="V39" s="73"/>
      <c r="W39" s="73"/>
      <c r="X39"/>
    </row>
    <row r="40" spans="1:24" x14ac:dyDescent="0.25">
      <c r="A40" s="56"/>
      <c r="B40" s="83">
        <v>22</v>
      </c>
      <c r="C40" s="85">
        <v>0.6958333333333333</v>
      </c>
      <c r="D40" s="85">
        <v>0.7006944444444444</v>
      </c>
      <c r="E40" s="85">
        <v>0.70555555555555549</v>
      </c>
      <c r="F40" s="85">
        <v>0.70833333333333337</v>
      </c>
      <c r="G40" s="85">
        <v>0.71319444444444446</v>
      </c>
      <c r="H40" s="85">
        <v>0.71666666666666667</v>
      </c>
      <c r="I40" s="85">
        <v>0.71875</v>
      </c>
      <c r="J40" s="85">
        <v>0.72222222222222221</v>
      </c>
      <c r="K40" s="85">
        <v>0.72430555555555554</v>
      </c>
      <c r="L40" s="85">
        <v>0.72708333333333341</v>
      </c>
      <c r="M40" s="86">
        <f t="shared" si="2"/>
        <v>16.961999999999996</v>
      </c>
      <c r="N40" s="21">
        <f t="shared" si="3"/>
        <v>3.1250000000000111E-2</v>
      </c>
      <c r="O40" s="22">
        <f t="shared" si="0"/>
        <v>22.615999999999918</v>
      </c>
      <c r="P40" s="39">
        <f t="shared" si="4"/>
        <v>2.083333333333337E-2</v>
      </c>
      <c r="Q40" s="23"/>
      <c r="R40" s="73" t="e">
        <f>#REF!</f>
        <v>#REF!</v>
      </c>
      <c r="S40" s="78"/>
      <c r="T40" s="73"/>
      <c r="V40" s="73"/>
      <c r="W40" s="73"/>
      <c r="X40"/>
    </row>
    <row r="41" spans="1:24" x14ac:dyDescent="0.25">
      <c r="A41" s="56"/>
      <c r="B41" s="83">
        <v>23</v>
      </c>
      <c r="C41" s="85">
        <v>0.71666666666666667</v>
      </c>
      <c r="D41" s="85">
        <v>0.72152777777777777</v>
      </c>
      <c r="E41" s="85">
        <v>0.72638888888888897</v>
      </c>
      <c r="F41" s="85">
        <v>0.72916666666666674</v>
      </c>
      <c r="G41" s="85">
        <v>0.73402777777777783</v>
      </c>
      <c r="H41" s="85">
        <v>0.73750000000000004</v>
      </c>
      <c r="I41" s="85">
        <v>0.73958333333333337</v>
      </c>
      <c r="J41" s="85">
        <v>0.74305555555555558</v>
      </c>
      <c r="K41" s="85">
        <v>0.74513888888888891</v>
      </c>
      <c r="L41" s="85">
        <v>0.74791666666666667</v>
      </c>
      <c r="M41" s="86">
        <f t="shared" si="2"/>
        <v>16.961999999999996</v>
      </c>
      <c r="N41" s="21">
        <f t="shared" si="3"/>
        <v>3.125E-2</v>
      </c>
      <c r="O41" s="22">
        <f t="shared" si="0"/>
        <v>22.615999999999996</v>
      </c>
      <c r="P41" s="39">
        <f t="shared" si="4"/>
        <v>2.083333333333337E-2</v>
      </c>
      <c r="Q41" s="23"/>
      <c r="R41" s="73" t="e">
        <f>#REF!</f>
        <v>#REF!</v>
      </c>
      <c r="S41" s="78"/>
      <c r="T41" s="73"/>
      <c r="V41" s="73"/>
      <c r="W41" s="73"/>
      <c r="X41"/>
    </row>
    <row r="42" spans="1:24" x14ac:dyDescent="0.25">
      <c r="A42" s="56"/>
      <c r="B42" s="83">
        <v>24</v>
      </c>
      <c r="C42" s="85">
        <v>0.73750000000000004</v>
      </c>
      <c r="D42" s="85">
        <v>0.74236111111111114</v>
      </c>
      <c r="E42" s="85">
        <v>0.74722222222222223</v>
      </c>
      <c r="F42" s="85">
        <v>0.75</v>
      </c>
      <c r="G42" s="85">
        <v>0.75486111111111109</v>
      </c>
      <c r="H42" s="85">
        <v>0.7583333333333333</v>
      </c>
      <c r="I42" s="85">
        <v>0.76041666666666663</v>
      </c>
      <c r="J42" s="85">
        <v>0.76388888888888884</v>
      </c>
      <c r="K42" s="85">
        <v>0.76597222222222228</v>
      </c>
      <c r="L42" s="85">
        <v>0.76875000000000004</v>
      </c>
      <c r="M42" s="86">
        <f t="shared" si="2"/>
        <v>16.961999999999996</v>
      </c>
      <c r="N42" s="21">
        <f t="shared" si="3"/>
        <v>3.125E-2</v>
      </c>
      <c r="O42" s="22">
        <f t="shared" si="0"/>
        <v>22.615999999999996</v>
      </c>
      <c r="P42" s="39">
        <f t="shared" si="4"/>
        <v>2.0833333333333259E-2</v>
      </c>
      <c r="Q42" s="23"/>
      <c r="R42" s="73" t="e">
        <f>#REF!</f>
        <v>#REF!</v>
      </c>
      <c r="S42" s="78"/>
      <c r="T42" s="73"/>
      <c r="V42" s="73"/>
      <c r="W42" s="73"/>
      <c r="X42"/>
    </row>
    <row r="43" spans="1:24" x14ac:dyDescent="0.25">
      <c r="A43" s="56"/>
      <c r="B43" s="83">
        <v>25</v>
      </c>
      <c r="C43" s="85">
        <v>0.7583333333333333</v>
      </c>
      <c r="D43" s="85">
        <v>0.7631944444444444</v>
      </c>
      <c r="E43" s="85">
        <v>0.7680555555555556</v>
      </c>
      <c r="F43" s="85">
        <v>0.77083333333333337</v>
      </c>
      <c r="G43" s="85">
        <v>0.77569444444444446</v>
      </c>
      <c r="H43" s="85">
        <v>0.77916666666666667</v>
      </c>
      <c r="I43" s="85">
        <v>0.78125</v>
      </c>
      <c r="J43" s="85">
        <v>0.78472222222222221</v>
      </c>
      <c r="K43" s="85">
        <v>0.78680555555555554</v>
      </c>
      <c r="L43" s="85">
        <v>0.7895833333333333</v>
      </c>
      <c r="M43" s="86">
        <f t="shared" si="2"/>
        <v>16.961999999999996</v>
      </c>
      <c r="N43" s="21">
        <f t="shared" si="3"/>
        <v>3.125E-2</v>
      </c>
      <c r="O43" s="22">
        <f t="shared" si="0"/>
        <v>22.615999999999996</v>
      </c>
      <c r="P43" s="39">
        <f t="shared" si="4"/>
        <v>2.083333333333337E-2</v>
      </c>
      <c r="Q43" s="23"/>
      <c r="R43" s="73"/>
      <c r="S43" s="78"/>
      <c r="T43" s="73"/>
      <c r="V43" s="73"/>
      <c r="W43" s="73"/>
      <c r="X43"/>
    </row>
    <row r="44" spans="1:24" x14ac:dyDescent="0.25">
      <c r="A44" s="56"/>
      <c r="B44" s="83">
        <v>26</v>
      </c>
      <c r="C44" s="85">
        <v>0.77916666666666667</v>
      </c>
      <c r="D44" s="85">
        <v>0.78402777777777777</v>
      </c>
      <c r="E44" s="85">
        <v>0.78888888888888886</v>
      </c>
      <c r="F44" s="85">
        <v>0.79166666666666663</v>
      </c>
      <c r="G44" s="85">
        <v>0.79652777777777772</v>
      </c>
      <c r="H44" s="85">
        <v>0.79999999999999993</v>
      </c>
      <c r="I44" s="85">
        <v>0.80208333333333326</v>
      </c>
      <c r="J44" s="85">
        <v>0.80555555555555547</v>
      </c>
      <c r="K44" s="85">
        <v>0.8076388888888888</v>
      </c>
      <c r="L44" s="85">
        <v>0.81041666666666667</v>
      </c>
      <c r="M44" s="86">
        <f t="shared" si="2"/>
        <v>16.961999999999996</v>
      </c>
      <c r="N44" s="21">
        <f t="shared" si="3"/>
        <v>3.125E-2</v>
      </c>
      <c r="O44" s="22">
        <f t="shared" si="0"/>
        <v>22.615999999999996</v>
      </c>
      <c r="P44" s="39">
        <f t="shared" si="4"/>
        <v>2.0833333333333259E-2</v>
      </c>
      <c r="Q44" s="23"/>
      <c r="R44" s="73"/>
      <c r="S44" s="78"/>
      <c r="T44" s="73"/>
      <c r="V44" s="73"/>
      <c r="W44" s="73"/>
      <c r="X44"/>
    </row>
    <row r="45" spans="1:24" x14ac:dyDescent="0.25">
      <c r="A45" s="56"/>
      <c r="B45" s="83">
        <v>27</v>
      </c>
      <c r="C45" s="85">
        <v>0.79999999999999993</v>
      </c>
      <c r="D45" s="85">
        <v>0.80486111111111103</v>
      </c>
      <c r="E45" s="85">
        <v>0.80972222222222223</v>
      </c>
      <c r="F45" s="85">
        <v>0.8125</v>
      </c>
      <c r="G45" s="85">
        <v>0.81736111111111109</v>
      </c>
      <c r="H45" s="85">
        <v>0.8208333333333333</v>
      </c>
      <c r="I45" s="85">
        <v>0.82291666666666663</v>
      </c>
      <c r="J45" s="85">
        <v>0.82638888888888884</v>
      </c>
      <c r="K45" s="85">
        <v>0.82847222222222217</v>
      </c>
      <c r="L45" s="85">
        <v>0.83124999999999993</v>
      </c>
      <c r="M45" s="86">
        <f t="shared" si="2"/>
        <v>16.961999999999996</v>
      </c>
      <c r="N45" s="21">
        <f t="shared" si="3"/>
        <v>3.125E-2</v>
      </c>
      <c r="O45" s="22">
        <f t="shared" si="0"/>
        <v>22.615999999999996</v>
      </c>
      <c r="P45" s="39">
        <f t="shared" si="4"/>
        <v>2.2916666666666696E-2</v>
      </c>
      <c r="Q45" s="23"/>
      <c r="R45" s="73"/>
      <c r="S45" s="78"/>
      <c r="T45" s="73"/>
      <c r="V45" s="73"/>
      <c r="W45" s="73"/>
      <c r="X45"/>
    </row>
    <row r="46" spans="1:24" x14ac:dyDescent="0.25">
      <c r="A46" s="56"/>
      <c r="B46" s="83">
        <v>28</v>
      </c>
      <c r="C46" s="85">
        <v>0.82291666666666663</v>
      </c>
      <c r="D46" s="85">
        <v>0.82777777777777772</v>
      </c>
      <c r="E46" s="85">
        <v>0.83263888888888882</v>
      </c>
      <c r="F46" s="85">
        <v>0.8354166666666667</v>
      </c>
      <c r="G46" s="85">
        <v>0.84027777777777779</v>
      </c>
      <c r="H46" s="85">
        <v>0.84375</v>
      </c>
      <c r="I46" s="85">
        <v>0.84583333333333333</v>
      </c>
      <c r="J46" s="85">
        <v>0.84930555555555554</v>
      </c>
      <c r="K46" s="85">
        <v>0.85138888888888897</v>
      </c>
      <c r="L46" s="85">
        <v>0.85416666666666674</v>
      </c>
      <c r="M46" s="86">
        <f t="shared" si="2"/>
        <v>16.961999999999996</v>
      </c>
      <c r="N46" s="21">
        <f t="shared" si="3"/>
        <v>3.1250000000000111E-2</v>
      </c>
      <c r="O46" s="22">
        <f t="shared" si="0"/>
        <v>22.615999999999918</v>
      </c>
      <c r="P46" s="39">
        <f t="shared" si="4"/>
        <v>2.2916666666666696E-2</v>
      </c>
      <c r="Q46" s="23"/>
      <c r="R46" s="73"/>
      <c r="S46" s="78"/>
      <c r="T46" s="73"/>
      <c r="V46" s="73"/>
      <c r="W46" s="73"/>
      <c r="X46"/>
    </row>
    <row r="47" spans="1:24" x14ac:dyDescent="0.25">
      <c r="A47" s="56"/>
      <c r="B47" s="83">
        <v>29</v>
      </c>
      <c r="C47" s="85">
        <v>0.84583333333333333</v>
      </c>
      <c r="D47" s="85">
        <v>0.85069444444444453</v>
      </c>
      <c r="E47" s="85">
        <v>0.85555555555555562</v>
      </c>
      <c r="F47" s="85">
        <v>0.85833333333333339</v>
      </c>
      <c r="G47" s="85">
        <v>0.86319444444444449</v>
      </c>
      <c r="H47" s="85">
        <v>0.8666666666666667</v>
      </c>
      <c r="I47" s="85">
        <v>0.86875000000000002</v>
      </c>
      <c r="J47" s="85">
        <v>0.87222222222222223</v>
      </c>
      <c r="K47" s="85">
        <v>0.87430555555555556</v>
      </c>
      <c r="L47" s="85">
        <v>0.87708333333333333</v>
      </c>
      <c r="M47" s="86">
        <f t="shared" si="2"/>
        <v>16.961999999999996</v>
      </c>
      <c r="N47" s="21">
        <f t="shared" si="3"/>
        <v>3.125E-2</v>
      </c>
      <c r="O47" s="22">
        <f t="shared" si="0"/>
        <v>22.615999999999996</v>
      </c>
      <c r="P47" s="39">
        <f t="shared" si="4"/>
        <v>2.2916666666666696E-2</v>
      </c>
      <c r="Q47" s="23"/>
      <c r="R47" s="73" t="e">
        <f>#REF!</f>
        <v>#REF!</v>
      </c>
      <c r="S47" s="78"/>
      <c r="T47" s="73"/>
      <c r="V47" s="73"/>
      <c r="W47" s="73"/>
      <c r="X47"/>
    </row>
    <row r="48" spans="1:24" x14ac:dyDescent="0.25">
      <c r="A48" s="56"/>
      <c r="B48" s="83">
        <v>30</v>
      </c>
      <c r="C48" s="85">
        <v>0.86875000000000002</v>
      </c>
      <c r="D48" s="85">
        <v>0.87361111111111112</v>
      </c>
      <c r="E48" s="85">
        <v>0.87847222222222221</v>
      </c>
      <c r="F48" s="85">
        <v>0.88124999999999998</v>
      </c>
      <c r="G48" s="85">
        <v>0.88611111111111107</v>
      </c>
      <c r="H48" s="85">
        <v>0.88958333333333328</v>
      </c>
      <c r="I48" s="85">
        <v>0.89166666666666672</v>
      </c>
      <c r="J48" s="85">
        <v>0.89513888888888893</v>
      </c>
      <c r="K48" s="85">
        <v>0.89722222222222225</v>
      </c>
      <c r="L48" s="85">
        <v>0.9</v>
      </c>
      <c r="M48" s="86">
        <f t="shared" si="2"/>
        <v>16.961999999999996</v>
      </c>
      <c r="N48" s="21">
        <f t="shared" si="3"/>
        <v>3.125E-2</v>
      </c>
      <c r="O48" s="22">
        <f t="shared" si="0"/>
        <v>22.615999999999996</v>
      </c>
      <c r="P48" s="133"/>
      <c r="Q48" s="23"/>
      <c r="R48" s="73" t="e">
        <f>#REF!</f>
        <v>#REF!</v>
      </c>
      <c r="S48" s="78"/>
      <c r="T48" s="73"/>
      <c r="V48" s="73"/>
      <c r="W48" s="73"/>
      <c r="X48"/>
    </row>
    <row r="49" spans="2:24" ht="21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24"/>
      <c r="L49" s="24"/>
      <c r="M49" s="24"/>
      <c r="N49" s="25"/>
      <c r="O49" s="25"/>
      <c r="P49" s="3"/>
      <c r="X49"/>
    </row>
    <row r="50" spans="2:24" x14ac:dyDescent="0.25">
      <c r="B50" s="3"/>
      <c r="C50" s="3" t="s">
        <v>18</v>
      </c>
      <c r="D50" s="3"/>
      <c r="E50" s="3"/>
      <c r="F50" s="3"/>
      <c r="G50" s="3"/>
      <c r="H50" s="3"/>
      <c r="I50" s="3"/>
      <c r="J50" s="3"/>
      <c r="L50" s="26">
        <v>30</v>
      </c>
      <c r="M50" s="3"/>
      <c r="N50" s="3"/>
      <c r="O50" s="3"/>
      <c r="P50" s="3"/>
      <c r="X50"/>
    </row>
    <row r="51" spans="2:24" x14ac:dyDescent="0.25">
      <c r="B51" s="3"/>
      <c r="C51" s="3" t="s">
        <v>19</v>
      </c>
      <c r="D51" s="3"/>
      <c r="E51" s="3"/>
      <c r="F51" s="3"/>
      <c r="G51" s="3"/>
      <c r="H51" s="3"/>
      <c r="I51" s="3"/>
      <c r="J51" s="3"/>
      <c r="L51" s="26">
        <v>0</v>
      </c>
      <c r="M51" s="3"/>
      <c r="N51" s="3"/>
      <c r="O51" s="3"/>
      <c r="P51" s="3"/>
      <c r="X51"/>
    </row>
    <row r="52" spans="2:24" x14ac:dyDescent="0.25">
      <c r="B52" s="3"/>
      <c r="C52" s="3" t="s">
        <v>20</v>
      </c>
      <c r="D52" s="3"/>
      <c r="E52" s="3"/>
      <c r="F52" s="3"/>
      <c r="G52" s="3"/>
      <c r="H52" s="3"/>
      <c r="I52" s="3"/>
      <c r="J52" s="3"/>
      <c r="L52" s="26">
        <f>L50+L51</f>
        <v>30</v>
      </c>
      <c r="M52" s="3"/>
      <c r="N52" s="3"/>
      <c r="O52" s="3"/>
      <c r="P52" s="3"/>
      <c r="X52"/>
    </row>
    <row r="53" spans="2:24" x14ac:dyDescent="0.25">
      <c r="B53" s="3"/>
      <c r="C53" s="3" t="s">
        <v>21</v>
      </c>
      <c r="D53" s="3"/>
      <c r="E53" s="3"/>
      <c r="F53" s="3"/>
      <c r="G53" s="3"/>
      <c r="H53" s="3"/>
      <c r="I53" s="3"/>
      <c r="J53" s="3"/>
      <c r="L53" s="27">
        <f>M17</f>
        <v>16.961999999999996</v>
      </c>
      <c r="M53" s="3"/>
      <c r="N53" s="3"/>
      <c r="O53" s="3"/>
      <c r="P53" s="3"/>
      <c r="X53"/>
    </row>
    <row r="54" spans="2:24" x14ac:dyDescent="0.25">
      <c r="C54" s="3" t="s">
        <v>22</v>
      </c>
      <c r="L54" s="26">
        <f>5*(0.1+0.1)</f>
        <v>1</v>
      </c>
      <c r="X54"/>
    </row>
    <row r="55" spans="2:24" x14ac:dyDescent="0.25">
      <c r="C55" s="3" t="s">
        <v>23</v>
      </c>
      <c r="D55" s="28"/>
      <c r="E55" s="28"/>
      <c r="F55" s="28"/>
      <c r="G55" s="28"/>
      <c r="H55" s="28"/>
      <c r="I55" s="28"/>
      <c r="J55" s="28"/>
      <c r="K55" s="28"/>
      <c r="L55" s="26">
        <f>L54*4</f>
        <v>4</v>
      </c>
      <c r="X55"/>
    </row>
    <row r="56" spans="2:24" x14ac:dyDescent="0.25">
      <c r="C56" s="3" t="s">
        <v>24</v>
      </c>
      <c r="X56"/>
    </row>
    <row r="62" spans="2:24" x14ac:dyDescent="0.25">
      <c r="B62" s="30" t="s">
        <v>25</v>
      </c>
      <c r="R62"/>
      <c r="S62"/>
      <c r="T62"/>
      <c r="U62"/>
      <c r="V62"/>
      <c r="W62"/>
      <c r="X62"/>
    </row>
    <row r="63" spans="2:24" x14ac:dyDescent="0.25">
      <c r="B63" s="31" t="s">
        <v>26</v>
      </c>
      <c r="R63"/>
      <c r="S63"/>
      <c r="T63"/>
      <c r="U63"/>
      <c r="V63"/>
      <c r="W63"/>
      <c r="X63"/>
    </row>
    <row r="64" spans="2:24" x14ac:dyDescent="0.25">
      <c r="B64" s="31" t="s">
        <v>27</v>
      </c>
      <c r="R64"/>
      <c r="S64"/>
      <c r="T64"/>
      <c r="U64"/>
      <c r="V64"/>
      <c r="W64"/>
      <c r="X64"/>
    </row>
    <row r="65" spans="2:24" x14ac:dyDescent="0.25">
      <c r="B65" s="31" t="s">
        <v>28</v>
      </c>
      <c r="R65"/>
      <c r="S65"/>
      <c r="T65"/>
      <c r="U65"/>
      <c r="V65"/>
      <c r="W65"/>
      <c r="X65"/>
    </row>
    <row r="66" spans="2:24" x14ac:dyDescent="0.25">
      <c r="B66" s="31" t="s">
        <v>29</v>
      </c>
      <c r="R66"/>
      <c r="S66"/>
      <c r="T66"/>
      <c r="U66"/>
      <c r="V66"/>
      <c r="W66"/>
      <c r="X66"/>
    </row>
    <row r="67" spans="2:24" x14ac:dyDescent="0.25">
      <c r="B67" s="31" t="s">
        <v>30</v>
      </c>
      <c r="R67"/>
      <c r="S67"/>
      <c r="T67"/>
      <c r="U67"/>
      <c r="V67"/>
      <c r="W67"/>
      <c r="X67"/>
    </row>
    <row r="68" spans="2:24" x14ac:dyDescent="0.25">
      <c r="B68" s="145" t="s">
        <v>102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R68"/>
      <c r="S68"/>
      <c r="T68"/>
      <c r="U68"/>
      <c r="V68"/>
      <c r="W68"/>
      <c r="X68"/>
    </row>
    <row r="69" spans="2:24" x14ac:dyDescent="0.25">
      <c r="B69" s="145" t="s">
        <v>103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R69"/>
      <c r="S69"/>
      <c r="T69"/>
      <c r="U69"/>
      <c r="V69"/>
      <c r="W69"/>
      <c r="X69"/>
    </row>
    <row r="70" spans="2:24" x14ac:dyDescent="0.25">
      <c r="B70" s="145" t="s">
        <v>104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R70"/>
      <c r="S70"/>
      <c r="T70"/>
      <c r="U70"/>
      <c r="V70"/>
      <c r="W70"/>
      <c r="X70"/>
    </row>
    <row r="71" spans="2:24" x14ac:dyDescent="0.25">
      <c r="B71" s="139" t="s">
        <v>105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R71"/>
      <c r="S71"/>
      <c r="T71"/>
      <c r="U71"/>
      <c r="V71"/>
      <c r="W71"/>
      <c r="X71"/>
    </row>
  </sheetData>
  <mergeCells count="11">
    <mergeCell ref="B68:P68"/>
    <mergeCell ref="B69:P69"/>
    <mergeCell ref="B70:P70"/>
    <mergeCell ref="B71:P71"/>
    <mergeCell ref="B15:B16"/>
    <mergeCell ref="P15:P18"/>
    <mergeCell ref="C15:L15"/>
    <mergeCell ref="M15:M16"/>
    <mergeCell ref="N15:N18"/>
    <mergeCell ref="O15:O18"/>
    <mergeCell ref="M17:M18"/>
  </mergeCells>
  <printOptions horizontalCentered="1" verticalCentered="1"/>
  <pageMargins left="0.31496062992125984" right="0.31496062992125984" top="0.55118110236220474" bottom="0.35433070866141736" header="0.11811023622047245" footer="0.31496062992125984"/>
  <pageSetup paperSize="9" scale="55" fitToHeight="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48FF-418D-4CF7-B4E9-1F21A9D81203}">
  <sheetPr>
    <tabColor rgb="FF7030A0"/>
  </sheetPr>
  <dimension ref="B1:T72"/>
  <sheetViews>
    <sheetView topLeftCell="A25" zoomScale="90" zoomScaleNormal="90" workbookViewId="0">
      <selection activeCell="AC47" sqref="AC47"/>
    </sheetView>
  </sheetViews>
  <sheetFormatPr baseColWidth="10" defaultRowHeight="15" x14ac:dyDescent="0.25"/>
  <cols>
    <col min="1" max="1" width="4.28515625" customWidth="1"/>
    <col min="2" max="2" width="14.140625" customWidth="1"/>
    <col min="3" max="12" width="9.5703125" customWidth="1"/>
    <col min="13" max="15" width="8" customWidth="1"/>
    <col min="16" max="16" width="10.42578125" customWidth="1"/>
    <col min="18" max="19" width="0" style="29" hidden="1" customWidth="1"/>
    <col min="20" max="20" width="0" style="73" hidden="1" customWidth="1"/>
    <col min="21" max="23" width="0" hidden="1" customWidth="1"/>
  </cols>
  <sheetData>
    <row r="1" spans="2:20" ht="21" customHeight="1" x14ac:dyDescent="0.25">
      <c r="B1" s="1" t="s">
        <v>0</v>
      </c>
      <c r="C1" s="3"/>
      <c r="D1" s="3"/>
      <c r="E1" s="3"/>
      <c r="F1" s="3"/>
      <c r="G1" s="3"/>
      <c r="H1" s="3"/>
      <c r="I1" s="4" t="s">
        <v>43</v>
      </c>
      <c r="J1" s="3"/>
      <c r="L1" s="3"/>
      <c r="M1" s="3"/>
      <c r="N1" s="3"/>
      <c r="O1" s="3"/>
      <c r="P1" s="3"/>
      <c r="R1"/>
      <c r="S1"/>
      <c r="T1"/>
    </row>
    <row r="2" spans="2:20" ht="21" customHeight="1" x14ac:dyDescent="0.25">
      <c r="B2" s="5" t="s">
        <v>1</v>
      </c>
      <c r="C2" s="3"/>
      <c r="D2" s="3"/>
      <c r="E2" s="3"/>
      <c r="F2" s="3"/>
      <c r="G2" s="3"/>
      <c r="H2" s="3"/>
      <c r="I2" s="6">
        <v>100</v>
      </c>
      <c r="J2" s="3"/>
      <c r="K2" s="3"/>
      <c r="L2" s="3"/>
      <c r="M2" s="3"/>
      <c r="N2" s="3"/>
      <c r="O2" s="3"/>
      <c r="P2" s="3"/>
      <c r="R2"/>
      <c r="S2"/>
      <c r="T2"/>
    </row>
    <row r="3" spans="2:20" ht="21" customHeight="1" x14ac:dyDescent="0.25">
      <c r="B3" s="7" t="s">
        <v>2</v>
      </c>
      <c r="C3" s="3"/>
      <c r="D3" s="3"/>
      <c r="E3" s="3"/>
      <c r="F3" s="3"/>
      <c r="G3" s="3"/>
      <c r="H3" s="3"/>
      <c r="I3" s="4" t="s">
        <v>116</v>
      </c>
      <c r="J3" s="3"/>
      <c r="L3" s="3"/>
      <c r="M3" s="3"/>
      <c r="N3" s="3"/>
      <c r="O3" s="3"/>
      <c r="P3" s="3"/>
      <c r="R3"/>
      <c r="S3"/>
      <c r="T3"/>
    </row>
    <row r="4" spans="2:20" ht="21" customHeight="1" x14ac:dyDescent="0.25">
      <c r="B4" s="7" t="s">
        <v>3</v>
      </c>
      <c r="C4" s="3"/>
      <c r="D4" s="3"/>
      <c r="E4" s="3"/>
      <c r="F4" s="3"/>
      <c r="G4" s="3"/>
      <c r="H4" s="3"/>
      <c r="I4" s="4" t="s">
        <v>111</v>
      </c>
      <c r="J4" s="3"/>
      <c r="K4" s="3"/>
      <c r="L4" s="8"/>
      <c r="M4" s="8"/>
      <c r="N4" s="8"/>
      <c r="O4" s="8"/>
      <c r="P4" s="3"/>
      <c r="R4"/>
      <c r="S4"/>
      <c r="T4"/>
    </row>
    <row r="5" spans="2:20" ht="21" customHeight="1" x14ac:dyDescent="0.25">
      <c r="B5" s="7" t="s">
        <v>4</v>
      </c>
      <c r="C5" s="9"/>
      <c r="D5" s="9"/>
      <c r="E5" s="9"/>
      <c r="F5" s="9"/>
      <c r="G5" s="9"/>
      <c r="H5" s="3"/>
      <c r="I5" s="4">
        <v>101</v>
      </c>
      <c r="J5" s="3"/>
      <c r="L5" s="8"/>
      <c r="M5" s="8"/>
      <c r="N5" s="8"/>
      <c r="O5" s="8"/>
      <c r="P5" s="3"/>
      <c r="R5"/>
      <c r="S5"/>
      <c r="T5"/>
    </row>
    <row r="6" spans="2:20" ht="21" customHeight="1" x14ac:dyDescent="0.25">
      <c r="B6" s="7" t="s">
        <v>5</v>
      </c>
      <c r="C6" s="3"/>
      <c r="D6" s="3"/>
      <c r="E6" s="3"/>
      <c r="F6" s="3"/>
      <c r="G6" s="3"/>
      <c r="H6" s="3"/>
      <c r="I6" s="4" t="s">
        <v>112</v>
      </c>
      <c r="J6" s="3"/>
      <c r="L6" s="8"/>
      <c r="M6" s="8"/>
      <c r="N6" s="8"/>
      <c r="O6" s="8"/>
      <c r="P6" s="3"/>
      <c r="R6"/>
      <c r="S6"/>
      <c r="T6"/>
    </row>
    <row r="7" spans="2:20" ht="21" customHeight="1" x14ac:dyDescent="0.25">
      <c r="B7" s="7" t="s">
        <v>6</v>
      </c>
      <c r="C7" s="3"/>
      <c r="D7" s="3"/>
      <c r="E7" s="3"/>
      <c r="F7" s="3"/>
      <c r="G7" s="3"/>
      <c r="H7" s="3"/>
      <c r="I7" s="4">
        <v>101</v>
      </c>
      <c r="J7" s="9"/>
      <c r="K7" s="4" t="s">
        <v>107</v>
      </c>
      <c r="L7" s="3"/>
      <c r="M7" s="3"/>
      <c r="N7" s="3"/>
      <c r="O7" s="3"/>
      <c r="P7" s="3"/>
      <c r="R7"/>
      <c r="S7"/>
      <c r="T7"/>
    </row>
    <row r="8" spans="2:20" ht="21" customHeight="1" x14ac:dyDescent="0.25">
      <c r="B8" s="7" t="s">
        <v>7</v>
      </c>
      <c r="C8" s="9"/>
      <c r="D8" s="9"/>
      <c r="E8" s="9"/>
      <c r="F8" s="9"/>
      <c r="G8" s="9"/>
      <c r="H8" s="9"/>
      <c r="I8" s="9"/>
      <c r="J8" s="3"/>
      <c r="L8" s="3"/>
      <c r="M8" s="3"/>
      <c r="N8" s="3"/>
      <c r="O8" s="3"/>
      <c r="P8" s="3"/>
      <c r="R8"/>
      <c r="S8"/>
      <c r="T8"/>
    </row>
    <row r="9" spans="2:20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3"/>
      <c r="L9" s="3"/>
      <c r="M9" s="3"/>
      <c r="N9" s="3"/>
      <c r="O9" s="3"/>
      <c r="P9" s="3"/>
      <c r="R9"/>
      <c r="S9"/>
      <c r="T9"/>
    </row>
    <row r="10" spans="2:20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  <c r="N10" s="3"/>
      <c r="O10" s="3"/>
      <c r="P10" s="3"/>
      <c r="R10"/>
      <c r="S10"/>
      <c r="T10"/>
    </row>
    <row r="11" spans="2:20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  <c r="P11" s="3"/>
      <c r="R11"/>
      <c r="S11"/>
      <c r="T11"/>
    </row>
    <row r="12" spans="2:20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  <c r="P12" s="3"/>
      <c r="R12"/>
      <c r="S12"/>
      <c r="T12"/>
    </row>
    <row r="13" spans="2:20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  <c r="P13" s="3"/>
      <c r="R13"/>
      <c r="S13"/>
      <c r="T13"/>
    </row>
    <row r="14" spans="2:20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R14"/>
      <c r="S14"/>
      <c r="T14"/>
    </row>
    <row r="15" spans="2:20" ht="26.25" customHeight="1" thickBot="1" x14ac:dyDescent="0.3">
      <c r="B15" s="150" t="s">
        <v>8</v>
      </c>
      <c r="C15" s="148" t="s">
        <v>10</v>
      </c>
      <c r="D15" s="149"/>
      <c r="E15" s="149"/>
      <c r="F15" s="149"/>
      <c r="G15" s="149"/>
      <c r="H15" s="149"/>
      <c r="I15" s="149"/>
      <c r="J15" s="149"/>
      <c r="K15" s="149"/>
      <c r="L15" s="13" t="s">
        <v>11</v>
      </c>
      <c r="M15" s="152" t="s">
        <v>12</v>
      </c>
      <c r="N15" s="152" t="s">
        <v>13</v>
      </c>
      <c r="O15" s="152" t="s">
        <v>14</v>
      </c>
      <c r="P15" s="152" t="s">
        <v>15</v>
      </c>
      <c r="R15"/>
      <c r="S15"/>
      <c r="T15"/>
    </row>
    <row r="16" spans="2:20" ht="212.25" customHeight="1" thickBot="1" x14ac:dyDescent="0.3">
      <c r="B16" s="151"/>
      <c r="C16" s="80" t="s">
        <v>101</v>
      </c>
      <c r="D16" s="80" t="s">
        <v>100</v>
      </c>
      <c r="E16" s="80" t="s">
        <v>99</v>
      </c>
      <c r="F16" s="80" t="s">
        <v>98</v>
      </c>
      <c r="G16" s="80" t="s">
        <v>97</v>
      </c>
      <c r="H16" s="80" t="s">
        <v>96</v>
      </c>
      <c r="I16" s="80" t="s">
        <v>95</v>
      </c>
      <c r="J16" s="80" t="s">
        <v>94</v>
      </c>
      <c r="K16" s="80" t="s">
        <v>93</v>
      </c>
      <c r="L16" s="40" t="s">
        <v>108</v>
      </c>
      <c r="M16" s="154"/>
      <c r="N16" s="153"/>
      <c r="O16" s="153"/>
      <c r="P16" s="153"/>
      <c r="R16"/>
      <c r="S16"/>
      <c r="T16"/>
    </row>
    <row r="17" spans="2:20" ht="26.25" customHeight="1" x14ac:dyDescent="0.25">
      <c r="B17" s="15" t="s">
        <v>16</v>
      </c>
      <c r="C17" s="17">
        <v>0.2</v>
      </c>
      <c r="D17" s="17">
        <v>1.496</v>
      </c>
      <c r="E17" s="17">
        <v>0.85499999999999998</v>
      </c>
      <c r="F17" s="17">
        <v>1.889</v>
      </c>
      <c r="G17" s="17">
        <v>0.76600000000000001</v>
      </c>
      <c r="H17" s="17">
        <v>1.5840000000000001</v>
      </c>
      <c r="I17" s="17">
        <v>2.3239999999999998</v>
      </c>
      <c r="J17" s="17">
        <v>1.73</v>
      </c>
      <c r="K17" s="17">
        <v>3.26</v>
      </c>
      <c r="L17" s="17">
        <v>2.86</v>
      </c>
      <c r="M17" s="143">
        <f>SUM(C17:L17)</f>
        <v>16.964000000000002</v>
      </c>
      <c r="N17" s="153"/>
      <c r="O17" s="153"/>
      <c r="P17" s="153"/>
    </row>
    <row r="18" spans="2:20" ht="26.25" customHeight="1" thickBot="1" x14ac:dyDescent="0.3">
      <c r="B18" s="18" t="s">
        <v>17</v>
      </c>
      <c r="C18" s="65">
        <v>0.2</v>
      </c>
      <c r="D18" s="65">
        <v>1.696</v>
      </c>
      <c r="E18" s="65">
        <v>2.5510000000000002</v>
      </c>
      <c r="F18" s="65">
        <v>4.4400000000000004</v>
      </c>
      <c r="G18" s="65">
        <v>5.2060000000000004</v>
      </c>
      <c r="H18" s="65">
        <v>6.7900000000000009</v>
      </c>
      <c r="I18" s="65">
        <v>9.1140000000000008</v>
      </c>
      <c r="J18" s="65">
        <v>10.844000000000001</v>
      </c>
      <c r="K18" s="65">
        <v>14.104000000000001</v>
      </c>
      <c r="L18" s="65">
        <v>16.964000000000002</v>
      </c>
      <c r="M18" s="144"/>
      <c r="N18" s="154"/>
      <c r="O18" s="154"/>
      <c r="P18" s="154"/>
    </row>
    <row r="19" spans="2:20" ht="15.75" thickBot="1" x14ac:dyDescent="0.3">
      <c r="B19" s="87">
        <v>1</v>
      </c>
      <c r="C19" s="85">
        <v>0.28402777777777777</v>
      </c>
      <c r="D19" s="85">
        <v>0.28680555555555554</v>
      </c>
      <c r="E19" s="85">
        <v>0.28888888888888886</v>
      </c>
      <c r="F19" s="85">
        <v>0.29236111111111113</v>
      </c>
      <c r="G19" s="85">
        <v>0.29444444444444445</v>
      </c>
      <c r="H19" s="85">
        <v>0.29791666666666666</v>
      </c>
      <c r="I19" s="85">
        <v>0.30277777777777781</v>
      </c>
      <c r="J19" s="85">
        <v>0.30555555555555558</v>
      </c>
      <c r="K19" s="85">
        <v>0.31041666666666667</v>
      </c>
      <c r="L19" s="85">
        <v>0.31527777777777777</v>
      </c>
      <c r="M19" s="88">
        <f>M17</f>
        <v>16.964000000000002</v>
      </c>
      <c r="N19" s="35">
        <f>L19-C19</f>
        <v>3.125E-2</v>
      </c>
      <c r="O19" s="36">
        <f t="shared" ref="O19:O48" si="0">60*$K$53/(N19*60*24)</f>
        <v>22.61866666666667</v>
      </c>
      <c r="P19" s="37">
        <f>C20-C19</f>
        <v>2.2916666666666696E-2</v>
      </c>
      <c r="R19" s="73">
        <v>0.27361111111111108</v>
      </c>
      <c r="S19" s="78">
        <v>6.9444444444444447E-4</v>
      </c>
      <c r="T19" s="73">
        <f>R19-S19</f>
        <v>0.27291666666666664</v>
      </c>
    </row>
    <row r="20" spans="2:20" ht="15.75" thickBot="1" x14ac:dyDescent="0.3">
      <c r="B20" s="83">
        <v>2</v>
      </c>
      <c r="C20" s="85">
        <v>0.30694444444444446</v>
      </c>
      <c r="D20" s="85">
        <v>0.30972222222222223</v>
      </c>
      <c r="E20" s="85">
        <v>0.31180555555555556</v>
      </c>
      <c r="F20" s="85">
        <v>0.31527777777777777</v>
      </c>
      <c r="G20" s="85">
        <v>0.31736111111111115</v>
      </c>
      <c r="H20" s="85">
        <v>0.32083333333333336</v>
      </c>
      <c r="I20" s="85">
        <v>0.32569444444444445</v>
      </c>
      <c r="J20" s="85">
        <v>0.32847222222222222</v>
      </c>
      <c r="K20" s="85">
        <v>0.33333333333333331</v>
      </c>
      <c r="L20" s="85">
        <v>0.33819444444444441</v>
      </c>
      <c r="M20" s="86">
        <f t="shared" ref="M20:M48" si="1">M19</f>
        <v>16.964000000000002</v>
      </c>
      <c r="N20" s="35">
        <f t="shared" ref="N20:N48" si="2">L20-C20</f>
        <v>3.1249999999999944E-2</v>
      </c>
      <c r="O20" s="22">
        <f t="shared" si="0"/>
        <v>22.618666666666709</v>
      </c>
      <c r="P20" s="37">
        <f t="shared" ref="P20:P47" si="3">C21-C20</f>
        <v>2.2916666666666696E-2</v>
      </c>
      <c r="R20" s="73">
        <v>0.28194444444444444</v>
      </c>
      <c r="S20" s="78">
        <v>6.9444444444444447E-4</v>
      </c>
      <c r="T20" s="73">
        <f>R20-S20</f>
        <v>0.28125</v>
      </c>
    </row>
    <row r="21" spans="2:20" ht="15.75" thickBot="1" x14ac:dyDescent="0.3">
      <c r="B21" s="83">
        <v>3</v>
      </c>
      <c r="C21" s="85">
        <v>0.32986111111111116</v>
      </c>
      <c r="D21" s="85">
        <v>0.33263888888888893</v>
      </c>
      <c r="E21" s="85">
        <v>0.3347222222222222</v>
      </c>
      <c r="F21" s="85">
        <v>0.33819444444444441</v>
      </c>
      <c r="G21" s="85">
        <v>0.34027777777777773</v>
      </c>
      <c r="H21" s="85">
        <v>0.34375</v>
      </c>
      <c r="I21" s="85">
        <v>0.34861111111111109</v>
      </c>
      <c r="J21" s="85">
        <v>0.35138888888888886</v>
      </c>
      <c r="K21" s="85">
        <v>0.35624999999999996</v>
      </c>
      <c r="L21" s="85">
        <v>0.3611111111111111</v>
      </c>
      <c r="M21" s="86">
        <f t="shared" si="1"/>
        <v>16.964000000000002</v>
      </c>
      <c r="N21" s="35">
        <f t="shared" si="2"/>
        <v>3.1249999999999944E-2</v>
      </c>
      <c r="O21" s="22">
        <f t="shared" si="0"/>
        <v>22.618666666666709</v>
      </c>
      <c r="P21" s="37">
        <f t="shared" si="3"/>
        <v>2.2916666666666585E-2</v>
      </c>
      <c r="R21" s="73">
        <v>0.2902777777777778</v>
      </c>
      <c r="S21" s="78">
        <v>6.9444444444444404E-4</v>
      </c>
      <c r="T21" s="73">
        <f t="shared" ref="T21:T35" si="4">R21-S21</f>
        <v>0.28958333333333336</v>
      </c>
    </row>
    <row r="22" spans="2:20" ht="15.75" thickBot="1" x14ac:dyDescent="0.3">
      <c r="B22" s="83">
        <v>4</v>
      </c>
      <c r="C22" s="85">
        <v>0.35277777777777775</v>
      </c>
      <c r="D22" s="85">
        <v>0.35555555555555551</v>
      </c>
      <c r="E22" s="85">
        <v>0.3576388888888889</v>
      </c>
      <c r="F22" s="85">
        <v>0.3611111111111111</v>
      </c>
      <c r="G22" s="85">
        <v>0.36319444444444443</v>
      </c>
      <c r="H22" s="85">
        <v>0.36666666666666664</v>
      </c>
      <c r="I22" s="85">
        <v>0.37152777777777779</v>
      </c>
      <c r="J22" s="85">
        <v>0.37430555555555556</v>
      </c>
      <c r="K22" s="85">
        <v>0.37916666666666665</v>
      </c>
      <c r="L22" s="85">
        <v>0.3840277777777778</v>
      </c>
      <c r="M22" s="86">
        <f t="shared" si="1"/>
        <v>16.964000000000002</v>
      </c>
      <c r="N22" s="35">
        <f t="shared" si="2"/>
        <v>3.1250000000000056E-2</v>
      </c>
      <c r="O22" s="22">
        <f t="shared" si="0"/>
        <v>22.618666666666631</v>
      </c>
      <c r="P22" s="37">
        <f t="shared" si="3"/>
        <v>2.2916666666666696E-2</v>
      </c>
      <c r="R22" s="73">
        <v>0.29861111111111116</v>
      </c>
      <c r="S22" s="78">
        <v>6.9444444444444404E-4</v>
      </c>
      <c r="T22" s="73">
        <f t="shared" si="4"/>
        <v>0.29791666666666672</v>
      </c>
    </row>
    <row r="23" spans="2:20" ht="15.75" thickBot="1" x14ac:dyDescent="0.3">
      <c r="B23" s="83">
        <v>5</v>
      </c>
      <c r="C23" s="85">
        <v>0.37569444444444444</v>
      </c>
      <c r="D23" s="85">
        <v>0.37847222222222221</v>
      </c>
      <c r="E23" s="85">
        <v>0.38055555555555554</v>
      </c>
      <c r="F23" s="85">
        <v>0.3840277777777778</v>
      </c>
      <c r="G23" s="85">
        <v>0.38611111111111113</v>
      </c>
      <c r="H23" s="85">
        <v>0.38958333333333334</v>
      </c>
      <c r="I23" s="85">
        <v>0.39444444444444443</v>
      </c>
      <c r="J23" s="85">
        <v>0.3972222222222222</v>
      </c>
      <c r="K23" s="85">
        <v>0.40208333333333335</v>
      </c>
      <c r="L23" s="85">
        <v>0.40694444444444444</v>
      </c>
      <c r="M23" s="86">
        <f t="shared" si="1"/>
        <v>16.964000000000002</v>
      </c>
      <c r="N23" s="35">
        <f t="shared" si="2"/>
        <v>3.125E-2</v>
      </c>
      <c r="O23" s="22">
        <f t="shared" si="0"/>
        <v>22.61866666666667</v>
      </c>
      <c r="P23" s="37">
        <f t="shared" si="3"/>
        <v>2.0833333333333315E-2</v>
      </c>
      <c r="R23" s="73">
        <v>0.30694444444444452</v>
      </c>
      <c r="S23" s="78">
        <v>6.9444444444444404E-4</v>
      </c>
      <c r="T23" s="73">
        <f t="shared" si="4"/>
        <v>0.30625000000000008</v>
      </c>
    </row>
    <row r="24" spans="2:20" ht="15.75" thickBot="1" x14ac:dyDescent="0.3">
      <c r="B24" s="83">
        <v>6</v>
      </c>
      <c r="C24" s="85">
        <v>0.39652777777777776</v>
      </c>
      <c r="D24" s="85">
        <v>0.39930555555555558</v>
      </c>
      <c r="E24" s="85">
        <v>0.40138888888888891</v>
      </c>
      <c r="F24" s="85">
        <v>0.40486111111111112</v>
      </c>
      <c r="G24" s="85">
        <v>0.40694444444444444</v>
      </c>
      <c r="H24" s="85">
        <v>0.41041666666666665</v>
      </c>
      <c r="I24" s="85">
        <v>0.4152777777777778</v>
      </c>
      <c r="J24" s="85">
        <v>0.41805555555555557</v>
      </c>
      <c r="K24" s="85">
        <v>0.42291666666666666</v>
      </c>
      <c r="L24" s="85">
        <v>0.42777777777777781</v>
      </c>
      <c r="M24" s="86">
        <f t="shared" si="1"/>
        <v>16.964000000000002</v>
      </c>
      <c r="N24" s="35">
        <f t="shared" si="2"/>
        <v>3.1250000000000056E-2</v>
      </c>
      <c r="O24" s="22">
        <f t="shared" si="0"/>
        <v>22.618666666666631</v>
      </c>
      <c r="P24" s="37">
        <f t="shared" si="3"/>
        <v>2.083333333333337E-2</v>
      </c>
      <c r="R24" s="73">
        <v>0.31527777777777788</v>
      </c>
      <c r="S24" s="78">
        <v>6.9444444444444404E-4</v>
      </c>
      <c r="T24" s="73">
        <f t="shared" si="4"/>
        <v>0.31458333333333344</v>
      </c>
    </row>
    <row r="25" spans="2:20" ht="15.75" thickBot="1" x14ac:dyDescent="0.3">
      <c r="B25" s="83">
        <v>7</v>
      </c>
      <c r="C25" s="85">
        <v>0.41736111111111113</v>
      </c>
      <c r="D25" s="85">
        <v>0.4201388888888889</v>
      </c>
      <c r="E25" s="85">
        <v>0.42222222222222222</v>
      </c>
      <c r="F25" s="85">
        <v>0.42569444444444449</v>
      </c>
      <c r="G25" s="85">
        <v>0.42777777777777781</v>
      </c>
      <c r="H25" s="85">
        <v>0.43125000000000002</v>
      </c>
      <c r="I25" s="85">
        <v>0.43611111111111112</v>
      </c>
      <c r="J25" s="85">
        <v>0.43888888888888888</v>
      </c>
      <c r="K25" s="85">
        <v>0.44375000000000003</v>
      </c>
      <c r="L25" s="85">
        <v>0.44861111111111113</v>
      </c>
      <c r="M25" s="86">
        <f t="shared" si="1"/>
        <v>16.964000000000002</v>
      </c>
      <c r="N25" s="35">
        <f t="shared" si="2"/>
        <v>3.125E-2</v>
      </c>
      <c r="O25" s="22">
        <f t="shared" si="0"/>
        <v>22.61866666666667</v>
      </c>
      <c r="P25" s="37">
        <f t="shared" si="3"/>
        <v>2.0833333333333315E-2</v>
      </c>
      <c r="R25" s="73">
        <v>0.32361111111111124</v>
      </c>
      <c r="S25" s="78">
        <v>6.9444444444444404E-4</v>
      </c>
      <c r="T25" s="73">
        <f t="shared" si="4"/>
        <v>0.3229166666666668</v>
      </c>
    </row>
    <row r="26" spans="2:20" ht="15.75" thickBot="1" x14ac:dyDescent="0.3">
      <c r="B26" s="83">
        <v>8</v>
      </c>
      <c r="C26" s="85">
        <v>0.43819444444444444</v>
      </c>
      <c r="D26" s="85">
        <v>0.44097222222222227</v>
      </c>
      <c r="E26" s="85">
        <v>0.44305555555555559</v>
      </c>
      <c r="F26" s="85">
        <v>0.4465277777777778</v>
      </c>
      <c r="G26" s="85">
        <v>0.44861111111111113</v>
      </c>
      <c r="H26" s="85">
        <v>0.45208333333333334</v>
      </c>
      <c r="I26" s="85">
        <v>0.45694444444444449</v>
      </c>
      <c r="J26" s="85">
        <v>0.4597222222222222</v>
      </c>
      <c r="K26" s="85">
        <v>0.46458333333333329</v>
      </c>
      <c r="L26" s="85">
        <v>0.46944444444444444</v>
      </c>
      <c r="M26" s="86">
        <f t="shared" si="1"/>
        <v>16.964000000000002</v>
      </c>
      <c r="N26" s="35">
        <f t="shared" si="2"/>
        <v>3.125E-2</v>
      </c>
      <c r="O26" s="22">
        <f t="shared" si="0"/>
        <v>22.61866666666667</v>
      </c>
      <c r="P26" s="37">
        <f t="shared" si="3"/>
        <v>2.0833333333333315E-2</v>
      </c>
      <c r="R26" s="73">
        <v>0.3319444444444446</v>
      </c>
      <c r="S26" s="78">
        <v>6.9444444444444404E-4</v>
      </c>
      <c r="T26" s="73">
        <f t="shared" si="4"/>
        <v>0.33125000000000016</v>
      </c>
    </row>
    <row r="27" spans="2:20" ht="15.75" thickBot="1" x14ac:dyDescent="0.3">
      <c r="B27" s="83">
        <v>9</v>
      </c>
      <c r="C27" s="85">
        <v>0.45902777777777776</v>
      </c>
      <c r="D27" s="85">
        <v>0.46180555555555552</v>
      </c>
      <c r="E27" s="85">
        <v>0.46388888888888885</v>
      </c>
      <c r="F27" s="85">
        <v>0.46736111111111112</v>
      </c>
      <c r="G27" s="85">
        <v>0.46944444444444444</v>
      </c>
      <c r="H27" s="85">
        <v>0.47291666666666665</v>
      </c>
      <c r="I27" s="85">
        <v>0.47777777777777775</v>
      </c>
      <c r="J27" s="85">
        <v>0.48055555555555551</v>
      </c>
      <c r="K27" s="85">
        <v>0.48541666666666666</v>
      </c>
      <c r="L27" s="85">
        <v>0.49027777777777776</v>
      </c>
      <c r="M27" s="86">
        <f t="shared" si="1"/>
        <v>16.964000000000002</v>
      </c>
      <c r="N27" s="35">
        <f t="shared" si="2"/>
        <v>3.125E-2</v>
      </c>
      <c r="O27" s="22">
        <f t="shared" si="0"/>
        <v>22.61866666666667</v>
      </c>
      <c r="P27" s="37">
        <f t="shared" si="3"/>
        <v>2.0833333333333315E-2</v>
      </c>
      <c r="R27" s="73">
        <v>0.34027777777777796</v>
      </c>
      <c r="S27" s="78">
        <v>6.9444444444444404E-4</v>
      </c>
      <c r="T27" s="73">
        <f t="shared" si="4"/>
        <v>0.33958333333333351</v>
      </c>
    </row>
    <row r="28" spans="2:20" ht="15.75" thickBot="1" x14ac:dyDescent="0.3">
      <c r="B28" s="83">
        <v>10</v>
      </c>
      <c r="C28" s="85">
        <v>0.47986111111111107</v>
      </c>
      <c r="D28" s="85">
        <v>0.4826388888888889</v>
      </c>
      <c r="E28" s="85">
        <v>0.48472222222222222</v>
      </c>
      <c r="F28" s="85">
        <v>0.48819444444444443</v>
      </c>
      <c r="G28" s="85">
        <v>0.49027777777777776</v>
      </c>
      <c r="H28" s="85">
        <v>0.49374999999999997</v>
      </c>
      <c r="I28" s="85">
        <v>0.49861111111111112</v>
      </c>
      <c r="J28" s="85">
        <v>0.50138888888888888</v>
      </c>
      <c r="K28" s="85">
        <v>0.50624999999999998</v>
      </c>
      <c r="L28" s="85">
        <v>0.51111111111111107</v>
      </c>
      <c r="M28" s="86">
        <f t="shared" si="1"/>
        <v>16.964000000000002</v>
      </c>
      <c r="N28" s="35">
        <f t="shared" si="2"/>
        <v>3.125E-2</v>
      </c>
      <c r="O28" s="22">
        <f t="shared" si="0"/>
        <v>22.61866666666667</v>
      </c>
      <c r="P28" s="37">
        <f t="shared" si="3"/>
        <v>2.083333333333337E-2</v>
      </c>
      <c r="R28" s="73">
        <v>0.34861111111111132</v>
      </c>
      <c r="S28" s="78">
        <v>6.9444444444444404E-4</v>
      </c>
      <c r="T28" s="73">
        <f t="shared" si="4"/>
        <v>0.34791666666666687</v>
      </c>
    </row>
    <row r="29" spans="2:20" ht="15.75" thickBot="1" x14ac:dyDescent="0.3">
      <c r="B29" s="83">
        <v>11</v>
      </c>
      <c r="C29" s="85">
        <v>0.50069444444444444</v>
      </c>
      <c r="D29" s="85">
        <v>0.50347222222222221</v>
      </c>
      <c r="E29" s="85">
        <v>0.50555555555555554</v>
      </c>
      <c r="F29" s="85">
        <v>0.50902777777777775</v>
      </c>
      <c r="G29" s="85">
        <v>0.51111111111111107</v>
      </c>
      <c r="H29" s="85">
        <v>0.51458333333333328</v>
      </c>
      <c r="I29" s="85">
        <v>0.51944444444444449</v>
      </c>
      <c r="J29" s="85">
        <v>0.52222222222222225</v>
      </c>
      <c r="K29" s="85">
        <v>0.52708333333333335</v>
      </c>
      <c r="L29" s="85">
        <v>0.53194444444444444</v>
      </c>
      <c r="M29" s="86">
        <f t="shared" si="1"/>
        <v>16.964000000000002</v>
      </c>
      <c r="N29" s="35">
        <f t="shared" si="2"/>
        <v>3.125E-2</v>
      </c>
      <c r="O29" s="22">
        <f t="shared" si="0"/>
        <v>22.61866666666667</v>
      </c>
      <c r="P29" s="37">
        <f t="shared" si="3"/>
        <v>2.083333333333337E-2</v>
      </c>
      <c r="R29" s="73">
        <v>0.35694444444444468</v>
      </c>
      <c r="S29" s="78">
        <v>6.9444444444444404E-4</v>
      </c>
      <c r="T29" s="73">
        <f t="shared" si="4"/>
        <v>0.35625000000000023</v>
      </c>
    </row>
    <row r="30" spans="2:20" ht="15.75" thickBot="1" x14ac:dyDescent="0.3">
      <c r="B30" s="83">
        <v>12</v>
      </c>
      <c r="C30" s="85">
        <v>0.52152777777777781</v>
      </c>
      <c r="D30" s="85">
        <v>0.52430555555555558</v>
      </c>
      <c r="E30" s="85">
        <v>0.52638888888888891</v>
      </c>
      <c r="F30" s="85">
        <v>0.52986111111111112</v>
      </c>
      <c r="G30" s="85">
        <v>0.53194444444444444</v>
      </c>
      <c r="H30" s="85">
        <v>0.53541666666666665</v>
      </c>
      <c r="I30" s="85">
        <v>0.54027777777777775</v>
      </c>
      <c r="J30" s="85">
        <v>0.54305555555555551</v>
      </c>
      <c r="K30" s="85">
        <v>0.54791666666666661</v>
      </c>
      <c r="L30" s="85">
        <v>0.5527777777777777</v>
      </c>
      <c r="M30" s="86">
        <f t="shared" si="1"/>
        <v>16.964000000000002</v>
      </c>
      <c r="N30" s="35">
        <f t="shared" si="2"/>
        <v>3.1249999999999889E-2</v>
      </c>
      <c r="O30" s="22">
        <f t="shared" si="0"/>
        <v>22.618666666666748</v>
      </c>
      <c r="P30" s="37">
        <f t="shared" si="3"/>
        <v>2.0833333333333259E-2</v>
      </c>
      <c r="R30" s="73">
        <v>0.36527777777777803</v>
      </c>
      <c r="S30" s="78">
        <v>6.9444444444444404E-4</v>
      </c>
      <c r="T30" s="73">
        <f t="shared" si="4"/>
        <v>0.36458333333333359</v>
      </c>
    </row>
    <row r="31" spans="2:20" ht="15.75" thickBot="1" x14ac:dyDescent="0.3">
      <c r="B31" s="83">
        <v>13</v>
      </c>
      <c r="C31" s="85">
        <v>0.54236111111111107</v>
      </c>
      <c r="D31" s="85">
        <v>0.54513888888888884</v>
      </c>
      <c r="E31" s="85">
        <v>0.54722222222222217</v>
      </c>
      <c r="F31" s="85">
        <v>0.55069444444444438</v>
      </c>
      <c r="G31" s="85">
        <v>0.5527777777777777</v>
      </c>
      <c r="H31" s="85">
        <v>0.55624999999999991</v>
      </c>
      <c r="I31" s="85">
        <v>0.56111111111111112</v>
      </c>
      <c r="J31" s="85">
        <v>0.56388888888888888</v>
      </c>
      <c r="K31" s="85">
        <v>0.56874999999999998</v>
      </c>
      <c r="L31" s="85">
        <v>0.57361111111111107</v>
      </c>
      <c r="M31" s="86">
        <f t="shared" si="1"/>
        <v>16.964000000000002</v>
      </c>
      <c r="N31" s="35">
        <f t="shared" si="2"/>
        <v>3.125E-2</v>
      </c>
      <c r="O31" s="22">
        <f t="shared" si="0"/>
        <v>22.61866666666667</v>
      </c>
      <c r="P31" s="37">
        <f t="shared" si="3"/>
        <v>2.083333333333337E-2</v>
      </c>
      <c r="R31" s="73">
        <v>0.37361111111111139</v>
      </c>
      <c r="S31" s="78">
        <v>6.9444444444444404E-4</v>
      </c>
      <c r="T31" s="73">
        <f t="shared" si="4"/>
        <v>0.37291666666666695</v>
      </c>
    </row>
    <row r="32" spans="2:20" ht="15.75" thickBot="1" x14ac:dyDescent="0.3">
      <c r="B32" s="83">
        <v>14</v>
      </c>
      <c r="C32" s="85">
        <v>0.56319444444444444</v>
      </c>
      <c r="D32" s="85">
        <v>0.56597222222222221</v>
      </c>
      <c r="E32" s="85">
        <v>0.56805555555555554</v>
      </c>
      <c r="F32" s="85">
        <v>0.57152777777777775</v>
      </c>
      <c r="G32" s="85">
        <v>0.57361111111111107</v>
      </c>
      <c r="H32" s="85">
        <v>0.57708333333333328</v>
      </c>
      <c r="I32" s="85">
        <v>0.58194444444444438</v>
      </c>
      <c r="J32" s="85">
        <v>0.58472222222222225</v>
      </c>
      <c r="K32" s="85">
        <v>0.58958333333333335</v>
      </c>
      <c r="L32" s="85">
        <v>0.59444444444444444</v>
      </c>
      <c r="M32" s="86">
        <f t="shared" si="1"/>
        <v>16.964000000000002</v>
      </c>
      <c r="N32" s="35">
        <f t="shared" si="2"/>
        <v>3.125E-2</v>
      </c>
      <c r="O32" s="22">
        <f t="shared" si="0"/>
        <v>22.61866666666667</v>
      </c>
      <c r="P32" s="37">
        <f t="shared" si="3"/>
        <v>2.083333333333337E-2</v>
      </c>
      <c r="R32" s="73">
        <v>0.38194444444444475</v>
      </c>
      <c r="S32" s="78">
        <v>6.9444444444444404E-4</v>
      </c>
      <c r="T32" s="73">
        <f t="shared" si="4"/>
        <v>0.38125000000000031</v>
      </c>
    </row>
    <row r="33" spans="2:20" ht="15.75" thickBot="1" x14ac:dyDescent="0.3">
      <c r="B33" s="83">
        <v>15</v>
      </c>
      <c r="C33" s="85">
        <v>0.58402777777777781</v>
      </c>
      <c r="D33" s="85">
        <v>0.58680555555555558</v>
      </c>
      <c r="E33" s="85">
        <v>0.58888888888888891</v>
      </c>
      <c r="F33" s="85">
        <v>0.59236111111111112</v>
      </c>
      <c r="G33" s="85">
        <v>0.59444444444444444</v>
      </c>
      <c r="H33" s="85">
        <v>0.59791666666666665</v>
      </c>
      <c r="I33" s="85">
        <v>0.60277777777777786</v>
      </c>
      <c r="J33" s="85">
        <v>0.60555555555555562</v>
      </c>
      <c r="K33" s="85">
        <v>0.61041666666666672</v>
      </c>
      <c r="L33" s="85">
        <v>0.61527777777777781</v>
      </c>
      <c r="M33" s="86">
        <f t="shared" si="1"/>
        <v>16.964000000000002</v>
      </c>
      <c r="N33" s="35">
        <f t="shared" si="2"/>
        <v>3.125E-2</v>
      </c>
      <c r="O33" s="22">
        <f t="shared" si="0"/>
        <v>22.61866666666667</v>
      </c>
      <c r="P33" s="37">
        <f t="shared" si="3"/>
        <v>2.083333333333337E-2</v>
      </c>
      <c r="R33" s="73">
        <v>0.39027777777777811</v>
      </c>
      <c r="S33" s="78">
        <v>6.9444444444444404E-4</v>
      </c>
      <c r="T33" s="73">
        <f t="shared" si="4"/>
        <v>0.38958333333333367</v>
      </c>
    </row>
    <row r="34" spans="2:20" ht="15.75" thickBot="1" x14ac:dyDescent="0.3">
      <c r="B34" s="83">
        <v>16</v>
      </c>
      <c r="C34" s="85">
        <v>0.60486111111111118</v>
      </c>
      <c r="D34" s="85">
        <v>0.60763888888888895</v>
      </c>
      <c r="E34" s="85">
        <v>0.60972222222222228</v>
      </c>
      <c r="F34" s="85">
        <v>0.61319444444444449</v>
      </c>
      <c r="G34" s="85">
        <v>0.61527777777777781</v>
      </c>
      <c r="H34" s="85">
        <v>0.61875000000000002</v>
      </c>
      <c r="I34" s="85">
        <v>0.62361111111111112</v>
      </c>
      <c r="J34" s="85">
        <v>0.62638888888888888</v>
      </c>
      <c r="K34" s="85">
        <v>0.63124999999999998</v>
      </c>
      <c r="L34" s="85">
        <v>0.63611111111111107</v>
      </c>
      <c r="M34" s="86">
        <f t="shared" si="1"/>
        <v>16.964000000000002</v>
      </c>
      <c r="N34" s="35">
        <f t="shared" si="2"/>
        <v>3.1249999999999889E-2</v>
      </c>
      <c r="O34" s="22">
        <f t="shared" si="0"/>
        <v>22.618666666666748</v>
      </c>
      <c r="P34" s="37">
        <f t="shared" si="3"/>
        <v>2.0833333333333259E-2</v>
      </c>
      <c r="R34" s="73">
        <v>0.39861111111111147</v>
      </c>
      <c r="S34" s="78">
        <v>6.9444444444444404E-4</v>
      </c>
      <c r="T34" s="73">
        <f t="shared" si="4"/>
        <v>0.39791666666666703</v>
      </c>
    </row>
    <row r="35" spans="2:20" ht="15.75" thickBot="1" x14ac:dyDescent="0.3">
      <c r="B35" s="83">
        <v>17</v>
      </c>
      <c r="C35" s="85">
        <v>0.62569444444444444</v>
      </c>
      <c r="D35" s="85">
        <v>0.62847222222222221</v>
      </c>
      <c r="E35" s="85">
        <v>0.63055555555555554</v>
      </c>
      <c r="F35" s="85">
        <v>0.63402777777777775</v>
      </c>
      <c r="G35" s="85">
        <v>0.63611111111111107</v>
      </c>
      <c r="H35" s="85">
        <v>0.63958333333333328</v>
      </c>
      <c r="I35" s="85">
        <v>0.64444444444444449</v>
      </c>
      <c r="J35" s="85">
        <v>0.64722222222222225</v>
      </c>
      <c r="K35" s="85">
        <v>0.65208333333333335</v>
      </c>
      <c r="L35" s="85">
        <v>0.65694444444444444</v>
      </c>
      <c r="M35" s="86">
        <f t="shared" si="1"/>
        <v>16.964000000000002</v>
      </c>
      <c r="N35" s="35">
        <f t="shared" si="2"/>
        <v>3.125E-2</v>
      </c>
      <c r="O35" s="22">
        <f t="shared" si="0"/>
        <v>22.61866666666667</v>
      </c>
      <c r="P35" s="37">
        <f t="shared" si="3"/>
        <v>2.083333333333337E-2</v>
      </c>
      <c r="R35" s="73">
        <v>0.40694444444444483</v>
      </c>
      <c r="S35" s="78">
        <v>6.9444444444444404E-4</v>
      </c>
      <c r="T35" s="73">
        <f t="shared" si="4"/>
        <v>0.40625000000000039</v>
      </c>
    </row>
    <row r="36" spans="2:20" ht="15.75" thickBot="1" x14ac:dyDescent="0.3">
      <c r="B36" s="83">
        <v>18</v>
      </c>
      <c r="C36" s="85">
        <v>0.64652777777777781</v>
      </c>
      <c r="D36" s="85">
        <v>0.64930555555555558</v>
      </c>
      <c r="E36" s="85">
        <v>0.65138888888888891</v>
      </c>
      <c r="F36" s="85">
        <v>0.65486111111111112</v>
      </c>
      <c r="G36" s="85">
        <v>0.65694444444444444</v>
      </c>
      <c r="H36" s="85">
        <v>0.66041666666666665</v>
      </c>
      <c r="I36" s="85">
        <v>0.66527777777777775</v>
      </c>
      <c r="J36" s="85">
        <v>0.66805555555555551</v>
      </c>
      <c r="K36" s="85">
        <v>0.67291666666666661</v>
      </c>
      <c r="L36" s="85">
        <v>0.6777777777777777</v>
      </c>
      <c r="M36" s="86">
        <f t="shared" si="1"/>
        <v>16.964000000000002</v>
      </c>
      <c r="N36" s="35">
        <f t="shared" si="2"/>
        <v>3.1249999999999889E-2</v>
      </c>
      <c r="O36" s="22">
        <f t="shared" si="0"/>
        <v>22.618666666666748</v>
      </c>
      <c r="P36" s="37">
        <f t="shared" si="3"/>
        <v>2.0833333333333259E-2</v>
      </c>
      <c r="R36" s="73"/>
      <c r="S36" s="78"/>
    </row>
    <row r="37" spans="2:20" ht="15.75" thickBot="1" x14ac:dyDescent="0.3">
      <c r="B37" s="83">
        <v>19</v>
      </c>
      <c r="C37" s="85">
        <v>0.66736111111111107</v>
      </c>
      <c r="D37" s="85">
        <v>0.67013888888888884</v>
      </c>
      <c r="E37" s="85">
        <v>0.67222222222222217</v>
      </c>
      <c r="F37" s="85">
        <v>0.67569444444444438</v>
      </c>
      <c r="G37" s="85">
        <v>0.6777777777777777</v>
      </c>
      <c r="H37" s="85">
        <v>0.68124999999999991</v>
      </c>
      <c r="I37" s="85">
        <v>0.68611111111111112</v>
      </c>
      <c r="J37" s="85">
        <v>0.68888888888888888</v>
      </c>
      <c r="K37" s="85">
        <v>0.69374999999999998</v>
      </c>
      <c r="L37" s="85">
        <v>0.69861111111111107</v>
      </c>
      <c r="M37" s="86">
        <f t="shared" si="1"/>
        <v>16.964000000000002</v>
      </c>
      <c r="N37" s="35">
        <f t="shared" si="2"/>
        <v>3.125E-2</v>
      </c>
      <c r="O37" s="22">
        <f t="shared" si="0"/>
        <v>22.61866666666667</v>
      </c>
      <c r="P37" s="37">
        <f t="shared" si="3"/>
        <v>2.083333333333337E-2</v>
      </c>
      <c r="R37" s="73"/>
      <c r="S37" s="78"/>
    </row>
    <row r="38" spans="2:20" ht="15.75" thickBot="1" x14ac:dyDescent="0.3">
      <c r="B38" s="83">
        <v>20</v>
      </c>
      <c r="C38" s="85">
        <v>0.68819444444444444</v>
      </c>
      <c r="D38" s="85">
        <v>0.69097222222222221</v>
      </c>
      <c r="E38" s="85">
        <v>0.69305555555555554</v>
      </c>
      <c r="F38" s="85">
        <v>0.69652777777777775</v>
      </c>
      <c r="G38" s="85">
        <v>0.69861111111111107</v>
      </c>
      <c r="H38" s="85">
        <v>0.70208333333333328</v>
      </c>
      <c r="I38" s="85">
        <v>0.70694444444444438</v>
      </c>
      <c r="J38" s="85">
        <v>0.70972222222222225</v>
      </c>
      <c r="K38" s="85">
        <v>0.71458333333333335</v>
      </c>
      <c r="L38" s="85">
        <v>0.71944444444444444</v>
      </c>
      <c r="M38" s="86">
        <f t="shared" si="1"/>
        <v>16.964000000000002</v>
      </c>
      <c r="N38" s="35">
        <f t="shared" si="2"/>
        <v>3.125E-2</v>
      </c>
      <c r="O38" s="22">
        <f t="shared" si="0"/>
        <v>22.61866666666667</v>
      </c>
      <c r="P38" s="37">
        <f t="shared" si="3"/>
        <v>2.083333333333337E-2</v>
      </c>
      <c r="R38" s="73"/>
      <c r="S38" s="78"/>
    </row>
    <row r="39" spans="2:20" ht="15.75" thickBot="1" x14ac:dyDescent="0.3">
      <c r="B39" s="83">
        <v>21</v>
      </c>
      <c r="C39" s="85">
        <v>0.70902777777777781</v>
      </c>
      <c r="D39" s="85">
        <v>0.71180555555555558</v>
      </c>
      <c r="E39" s="85">
        <v>0.71388888888888891</v>
      </c>
      <c r="F39" s="85">
        <v>0.71736111111111112</v>
      </c>
      <c r="G39" s="85">
        <v>0.71944444444444444</v>
      </c>
      <c r="H39" s="85">
        <v>0.72291666666666665</v>
      </c>
      <c r="I39" s="85">
        <v>0.72777777777777786</v>
      </c>
      <c r="J39" s="85">
        <v>0.73055555555555562</v>
      </c>
      <c r="K39" s="85">
        <v>0.73541666666666672</v>
      </c>
      <c r="L39" s="85">
        <v>0.74027777777777781</v>
      </c>
      <c r="M39" s="86">
        <f t="shared" si="1"/>
        <v>16.964000000000002</v>
      </c>
      <c r="N39" s="35">
        <f t="shared" si="2"/>
        <v>3.125E-2</v>
      </c>
      <c r="O39" s="22">
        <f t="shared" si="0"/>
        <v>22.61866666666667</v>
      </c>
      <c r="P39" s="37">
        <f t="shared" si="3"/>
        <v>2.083333333333337E-2</v>
      </c>
      <c r="R39" s="73"/>
      <c r="S39" s="78"/>
    </row>
    <row r="40" spans="2:20" ht="15.75" thickBot="1" x14ac:dyDescent="0.3">
      <c r="B40" s="83">
        <v>22</v>
      </c>
      <c r="C40" s="85">
        <v>0.72986111111111118</v>
      </c>
      <c r="D40" s="85">
        <v>0.73263888888888895</v>
      </c>
      <c r="E40" s="85">
        <v>0.73472222222222228</v>
      </c>
      <c r="F40" s="85">
        <v>0.73819444444444449</v>
      </c>
      <c r="G40" s="85">
        <v>0.74027777777777781</v>
      </c>
      <c r="H40" s="85">
        <v>0.74375000000000002</v>
      </c>
      <c r="I40" s="85">
        <v>0.74861111111111112</v>
      </c>
      <c r="J40" s="85">
        <v>0.75138888888888888</v>
      </c>
      <c r="K40" s="85">
        <v>0.75624999999999998</v>
      </c>
      <c r="L40" s="85">
        <v>0.76111111111111107</v>
      </c>
      <c r="M40" s="86">
        <f t="shared" si="1"/>
        <v>16.964000000000002</v>
      </c>
      <c r="N40" s="35">
        <f t="shared" si="2"/>
        <v>3.1249999999999889E-2</v>
      </c>
      <c r="O40" s="22">
        <f t="shared" si="0"/>
        <v>22.618666666666748</v>
      </c>
      <c r="P40" s="37">
        <f t="shared" si="3"/>
        <v>2.0833333333333259E-2</v>
      </c>
      <c r="R40" s="73"/>
      <c r="S40" s="78"/>
    </row>
    <row r="41" spans="2:20" ht="15.75" thickBot="1" x14ac:dyDescent="0.3">
      <c r="B41" s="83">
        <v>23</v>
      </c>
      <c r="C41" s="85">
        <v>0.75069444444444444</v>
      </c>
      <c r="D41" s="85">
        <v>0.75347222222222221</v>
      </c>
      <c r="E41" s="85">
        <v>0.75555555555555554</v>
      </c>
      <c r="F41" s="85">
        <v>0.75902777777777775</v>
      </c>
      <c r="G41" s="85">
        <v>0.76111111111111107</v>
      </c>
      <c r="H41" s="85">
        <v>0.76458333333333328</v>
      </c>
      <c r="I41" s="85">
        <v>0.76944444444444449</v>
      </c>
      <c r="J41" s="85">
        <v>0.77222222222222225</v>
      </c>
      <c r="K41" s="85">
        <v>0.77708333333333335</v>
      </c>
      <c r="L41" s="85">
        <v>0.78194444444444444</v>
      </c>
      <c r="M41" s="86">
        <f t="shared" si="1"/>
        <v>16.964000000000002</v>
      </c>
      <c r="N41" s="35">
        <f t="shared" si="2"/>
        <v>3.125E-2</v>
      </c>
      <c r="O41" s="22">
        <f t="shared" si="0"/>
        <v>22.61866666666667</v>
      </c>
      <c r="P41" s="37">
        <f t="shared" si="3"/>
        <v>2.083333333333337E-2</v>
      </c>
      <c r="R41" s="73"/>
      <c r="S41" s="78"/>
    </row>
    <row r="42" spans="2:20" ht="15.75" thickBot="1" x14ac:dyDescent="0.3">
      <c r="B42" s="83">
        <v>24</v>
      </c>
      <c r="C42" s="85">
        <v>0.77152777777777781</v>
      </c>
      <c r="D42" s="85">
        <v>0.77430555555555558</v>
      </c>
      <c r="E42" s="85">
        <v>0.77638888888888891</v>
      </c>
      <c r="F42" s="85">
        <v>0.77986111111111112</v>
      </c>
      <c r="G42" s="85">
        <v>0.78194444444444444</v>
      </c>
      <c r="H42" s="85">
        <v>0.78541666666666665</v>
      </c>
      <c r="I42" s="85">
        <v>0.79027777777777775</v>
      </c>
      <c r="J42" s="85">
        <v>0.79305555555555551</v>
      </c>
      <c r="K42" s="85">
        <v>0.79791666666666661</v>
      </c>
      <c r="L42" s="85">
        <v>0.8027777777777777</v>
      </c>
      <c r="M42" s="86">
        <f t="shared" si="1"/>
        <v>16.964000000000002</v>
      </c>
      <c r="N42" s="35">
        <f t="shared" si="2"/>
        <v>3.1249999999999889E-2</v>
      </c>
      <c r="O42" s="22">
        <f t="shared" si="0"/>
        <v>22.618666666666748</v>
      </c>
      <c r="P42" s="37">
        <f t="shared" si="3"/>
        <v>2.0833333333333259E-2</v>
      </c>
      <c r="R42" s="73"/>
      <c r="S42" s="78"/>
    </row>
    <row r="43" spans="2:20" ht="15.75" thickBot="1" x14ac:dyDescent="0.3">
      <c r="B43" s="83">
        <v>25</v>
      </c>
      <c r="C43" s="85">
        <v>0.79236111111111107</v>
      </c>
      <c r="D43" s="85">
        <v>0.79513888888888884</v>
      </c>
      <c r="E43" s="85">
        <v>0.79722222222222217</v>
      </c>
      <c r="F43" s="85">
        <v>0.80069444444444438</v>
      </c>
      <c r="G43" s="85">
        <v>0.8027777777777777</v>
      </c>
      <c r="H43" s="85">
        <v>0.80624999999999991</v>
      </c>
      <c r="I43" s="85">
        <v>0.81111111111111112</v>
      </c>
      <c r="J43" s="85">
        <v>0.81388888888888888</v>
      </c>
      <c r="K43" s="85">
        <v>0.81874999999999998</v>
      </c>
      <c r="L43" s="85">
        <v>0.82361111111111107</v>
      </c>
      <c r="M43" s="86">
        <f t="shared" si="1"/>
        <v>16.964000000000002</v>
      </c>
      <c r="N43" s="35">
        <f t="shared" si="2"/>
        <v>3.125E-2</v>
      </c>
      <c r="O43" s="22">
        <f t="shared" si="0"/>
        <v>22.61866666666667</v>
      </c>
      <c r="P43" s="37">
        <f t="shared" si="3"/>
        <v>2.083333333333337E-2</v>
      </c>
      <c r="R43" s="73"/>
      <c r="S43" s="78"/>
    </row>
    <row r="44" spans="2:20" ht="15.75" thickBot="1" x14ac:dyDescent="0.3">
      <c r="B44" s="83">
        <v>26</v>
      </c>
      <c r="C44" s="85">
        <v>0.81319444444444444</v>
      </c>
      <c r="D44" s="85">
        <v>0.81597222222222221</v>
      </c>
      <c r="E44" s="85">
        <v>0.81805555555555554</v>
      </c>
      <c r="F44" s="85">
        <v>0.82152777777777775</v>
      </c>
      <c r="G44" s="85">
        <v>0.82361111111111107</v>
      </c>
      <c r="H44" s="85">
        <v>0.82708333333333328</v>
      </c>
      <c r="I44" s="85">
        <v>0.83194444444444438</v>
      </c>
      <c r="J44" s="85">
        <v>0.83472222222222225</v>
      </c>
      <c r="K44" s="85">
        <v>0.83958333333333335</v>
      </c>
      <c r="L44" s="85">
        <v>0.84444444444444444</v>
      </c>
      <c r="M44" s="86">
        <f t="shared" si="1"/>
        <v>16.964000000000002</v>
      </c>
      <c r="N44" s="35">
        <f t="shared" si="2"/>
        <v>3.125E-2</v>
      </c>
      <c r="O44" s="22">
        <f t="shared" si="0"/>
        <v>22.61866666666667</v>
      </c>
      <c r="P44" s="37">
        <f t="shared" si="3"/>
        <v>2.083333333333337E-2</v>
      </c>
      <c r="R44" s="73"/>
      <c r="S44" s="78"/>
    </row>
    <row r="45" spans="2:20" ht="15.75" thickBot="1" x14ac:dyDescent="0.3">
      <c r="B45" s="83">
        <v>27</v>
      </c>
      <c r="C45" s="85">
        <v>0.83402777777777781</v>
      </c>
      <c r="D45" s="85">
        <v>0.83680555555555558</v>
      </c>
      <c r="E45" s="85">
        <v>0.83888888888888891</v>
      </c>
      <c r="F45" s="85">
        <v>0.84236111111111112</v>
      </c>
      <c r="G45" s="85">
        <v>0.84444444444444444</v>
      </c>
      <c r="H45" s="85">
        <v>0.84791666666666665</v>
      </c>
      <c r="I45" s="85">
        <v>0.85277777777777786</v>
      </c>
      <c r="J45" s="85">
        <v>0.85555555555555562</v>
      </c>
      <c r="K45" s="85">
        <v>0.86041666666666672</v>
      </c>
      <c r="L45" s="85">
        <v>0.86527777777777781</v>
      </c>
      <c r="M45" s="86">
        <f t="shared" si="1"/>
        <v>16.964000000000002</v>
      </c>
      <c r="N45" s="35">
        <f t="shared" si="2"/>
        <v>3.125E-2</v>
      </c>
      <c r="O45" s="22">
        <f t="shared" si="0"/>
        <v>22.61866666666667</v>
      </c>
      <c r="P45" s="37">
        <f t="shared" si="3"/>
        <v>2.2916666666666696E-2</v>
      </c>
      <c r="R45" s="73"/>
      <c r="S45" s="78"/>
    </row>
    <row r="46" spans="2:20" ht="15.75" thickBot="1" x14ac:dyDescent="0.3">
      <c r="B46" s="83">
        <v>28</v>
      </c>
      <c r="C46" s="85">
        <v>0.85694444444444451</v>
      </c>
      <c r="D46" s="85">
        <v>0.85972222222222228</v>
      </c>
      <c r="E46" s="85">
        <v>0.8618055555555556</v>
      </c>
      <c r="F46" s="85">
        <v>0.86527777777777781</v>
      </c>
      <c r="G46" s="85">
        <v>0.86736111111111114</v>
      </c>
      <c r="H46" s="85">
        <v>0.87083333333333335</v>
      </c>
      <c r="I46" s="85">
        <v>0.87569444444444444</v>
      </c>
      <c r="J46" s="85">
        <v>0.87847222222222221</v>
      </c>
      <c r="K46" s="85">
        <v>0.8833333333333333</v>
      </c>
      <c r="L46" s="85">
        <v>0.8881944444444444</v>
      </c>
      <c r="M46" s="86">
        <f t="shared" si="1"/>
        <v>16.964000000000002</v>
      </c>
      <c r="N46" s="35">
        <f t="shared" si="2"/>
        <v>3.1249999999999889E-2</v>
      </c>
      <c r="O46" s="22">
        <f t="shared" si="0"/>
        <v>22.618666666666748</v>
      </c>
      <c r="P46" s="37">
        <f t="shared" si="3"/>
        <v>2.2916666666666585E-2</v>
      </c>
      <c r="R46" s="73"/>
      <c r="S46" s="78"/>
    </row>
    <row r="47" spans="2:20" ht="15.75" thickBot="1" x14ac:dyDescent="0.3">
      <c r="B47" s="83">
        <v>29</v>
      </c>
      <c r="C47" s="85">
        <v>0.87986111111111109</v>
      </c>
      <c r="D47" s="85">
        <v>0.88263888888888886</v>
      </c>
      <c r="E47" s="85">
        <v>0.88472222222222219</v>
      </c>
      <c r="F47" s="85">
        <v>0.8881944444444444</v>
      </c>
      <c r="G47" s="85">
        <v>0.89027777777777772</v>
      </c>
      <c r="H47" s="85">
        <v>0.89375000000000004</v>
      </c>
      <c r="I47" s="85">
        <v>0.89861111111111114</v>
      </c>
      <c r="J47" s="85">
        <v>0.90138888888888891</v>
      </c>
      <c r="K47" s="85">
        <v>0.90625</v>
      </c>
      <c r="L47" s="85">
        <v>0.91111111111111109</v>
      </c>
      <c r="M47" s="86">
        <f t="shared" si="1"/>
        <v>16.964000000000002</v>
      </c>
      <c r="N47" s="35">
        <f t="shared" si="2"/>
        <v>3.125E-2</v>
      </c>
      <c r="O47" s="22">
        <f t="shared" si="0"/>
        <v>22.61866666666667</v>
      </c>
      <c r="P47" s="37">
        <f t="shared" si="3"/>
        <v>2.2916666666666696E-2</v>
      </c>
      <c r="R47" s="73"/>
      <c r="S47" s="78"/>
    </row>
    <row r="48" spans="2:20" x14ac:dyDescent="0.25">
      <c r="B48" s="83">
        <v>30</v>
      </c>
      <c r="C48" s="85">
        <v>0.90277777777777779</v>
      </c>
      <c r="D48" s="85">
        <v>0.90555555555555556</v>
      </c>
      <c r="E48" s="85">
        <v>0.90763888888888888</v>
      </c>
      <c r="F48" s="85">
        <v>0.91111111111111109</v>
      </c>
      <c r="G48" s="85">
        <v>0.91319444444444442</v>
      </c>
      <c r="H48" s="85">
        <v>0.91666666666666663</v>
      </c>
      <c r="I48" s="85">
        <v>0.92152777777777772</v>
      </c>
      <c r="J48" s="85">
        <v>0.92430555555555549</v>
      </c>
      <c r="K48" s="85">
        <v>0.92916666666666659</v>
      </c>
      <c r="L48" s="85">
        <v>0.93402777777777779</v>
      </c>
      <c r="M48" s="86">
        <f t="shared" si="1"/>
        <v>16.964000000000002</v>
      </c>
      <c r="N48" s="35">
        <f t="shared" si="2"/>
        <v>3.125E-2</v>
      </c>
      <c r="O48" s="22">
        <f t="shared" si="0"/>
        <v>22.61866666666667</v>
      </c>
      <c r="P48" s="136"/>
      <c r="R48" s="73"/>
      <c r="S48" s="78"/>
    </row>
    <row r="49" spans="2:20" ht="21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24"/>
      <c r="L49" s="24"/>
      <c r="M49" s="24"/>
      <c r="N49" s="25"/>
      <c r="O49" s="25"/>
      <c r="P49" s="3"/>
    </row>
    <row r="50" spans="2:20" x14ac:dyDescent="0.25">
      <c r="B50" s="3"/>
      <c r="C50" s="3" t="s">
        <v>18</v>
      </c>
      <c r="D50" s="3"/>
      <c r="E50" s="3"/>
      <c r="F50" s="3"/>
      <c r="G50" s="3"/>
      <c r="H50" s="3"/>
      <c r="I50" s="3"/>
      <c r="J50" s="3"/>
      <c r="K50" s="26">
        <v>28</v>
      </c>
      <c r="L50" s="3"/>
      <c r="M50" s="3"/>
      <c r="N50" s="3"/>
      <c r="O50" s="3"/>
      <c r="P50" s="3"/>
    </row>
    <row r="51" spans="2:20" x14ac:dyDescent="0.25">
      <c r="B51" s="3"/>
      <c r="C51" s="3" t="s">
        <v>19</v>
      </c>
      <c r="D51" s="3"/>
      <c r="E51" s="3"/>
      <c r="F51" s="3"/>
      <c r="G51" s="3"/>
      <c r="H51" s="3"/>
      <c r="I51" s="3"/>
      <c r="J51" s="3"/>
      <c r="K51" s="26">
        <v>2</v>
      </c>
      <c r="L51" s="3"/>
      <c r="M51" s="3"/>
      <c r="N51" s="3"/>
      <c r="O51" s="3"/>
      <c r="P51" s="3"/>
    </row>
    <row r="52" spans="2:20" x14ac:dyDescent="0.25">
      <c r="B52" s="3"/>
      <c r="C52" s="3" t="s">
        <v>20</v>
      </c>
      <c r="D52" s="3"/>
      <c r="E52" s="3"/>
      <c r="F52" s="3"/>
      <c r="G52" s="3"/>
      <c r="H52" s="3"/>
      <c r="I52" s="3"/>
      <c r="J52" s="3"/>
      <c r="K52" s="26">
        <f>K50+K51</f>
        <v>30</v>
      </c>
      <c r="L52" s="3"/>
      <c r="M52" s="3"/>
      <c r="N52" s="3"/>
      <c r="O52" s="3"/>
      <c r="P52" s="3"/>
    </row>
    <row r="53" spans="2:20" x14ac:dyDescent="0.25">
      <c r="B53" s="3"/>
      <c r="C53" s="3" t="s">
        <v>21</v>
      </c>
      <c r="D53" s="3"/>
      <c r="E53" s="3"/>
      <c r="F53" s="3"/>
      <c r="G53" s="3"/>
      <c r="H53" s="3"/>
      <c r="I53" s="3"/>
      <c r="J53" s="3"/>
      <c r="K53" s="27">
        <f>M17</f>
        <v>16.964000000000002</v>
      </c>
      <c r="L53" s="3"/>
      <c r="M53" s="3"/>
      <c r="N53" s="3"/>
      <c r="O53" s="3"/>
      <c r="P53" s="3"/>
    </row>
    <row r="54" spans="2:20" x14ac:dyDescent="0.25">
      <c r="C54" s="3" t="s">
        <v>22</v>
      </c>
      <c r="K54" s="26">
        <f>5*(0.1+0.1)</f>
        <v>1</v>
      </c>
    </row>
    <row r="55" spans="2:20" x14ac:dyDescent="0.25">
      <c r="C55" s="3" t="s">
        <v>23</v>
      </c>
      <c r="D55" s="28"/>
      <c r="E55" s="28"/>
      <c r="F55" s="28"/>
      <c r="G55" s="28"/>
      <c r="H55" s="28"/>
      <c r="I55" s="28"/>
      <c r="J55" s="28"/>
      <c r="K55" s="26">
        <f>+K54*4</f>
        <v>4</v>
      </c>
    </row>
    <row r="56" spans="2:20" x14ac:dyDescent="0.25">
      <c r="C56" s="3" t="s">
        <v>24</v>
      </c>
    </row>
    <row r="62" spans="2:20" x14ac:dyDescent="0.25">
      <c r="B62" s="30" t="s">
        <v>25</v>
      </c>
      <c r="R62"/>
      <c r="S62"/>
      <c r="T62"/>
    </row>
    <row r="63" spans="2:20" x14ac:dyDescent="0.25">
      <c r="B63" s="31" t="s">
        <v>26</v>
      </c>
      <c r="R63"/>
      <c r="S63"/>
      <c r="T63"/>
    </row>
    <row r="64" spans="2:20" x14ac:dyDescent="0.25">
      <c r="B64" s="31" t="s">
        <v>27</v>
      </c>
      <c r="R64"/>
      <c r="S64"/>
      <c r="T64"/>
    </row>
    <row r="65" spans="2:20" x14ac:dyDescent="0.25">
      <c r="B65" s="31" t="s">
        <v>28</v>
      </c>
      <c r="R65"/>
      <c r="S65"/>
      <c r="T65"/>
    </row>
    <row r="66" spans="2:20" x14ac:dyDescent="0.25">
      <c r="B66" s="31" t="s">
        <v>29</v>
      </c>
      <c r="R66"/>
      <c r="S66"/>
      <c r="T66"/>
    </row>
    <row r="67" spans="2:20" x14ac:dyDescent="0.25">
      <c r="B67" s="31" t="s">
        <v>30</v>
      </c>
      <c r="R67"/>
      <c r="S67"/>
      <c r="T67"/>
    </row>
    <row r="68" spans="2:20" x14ac:dyDescent="0.25">
      <c r="B68" s="30"/>
      <c r="R68"/>
      <c r="S68"/>
      <c r="T68"/>
    </row>
    <row r="69" spans="2:20" x14ac:dyDescent="0.25">
      <c r="B69" s="145" t="s">
        <v>102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R69"/>
      <c r="S69"/>
      <c r="T69"/>
    </row>
    <row r="70" spans="2:20" x14ac:dyDescent="0.25">
      <c r="B70" s="145" t="s">
        <v>103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R70"/>
      <c r="S70"/>
      <c r="T70"/>
    </row>
    <row r="71" spans="2:20" x14ac:dyDescent="0.25">
      <c r="B71" s="145" t="s">
        <v>104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R71"/>
      <c r="S71"/>
      <c r="T71"/>
    </row>
    <row r="72" spans="2:20" x14ac:dyDescent="0.25">
      <c r="B72" s="139" t="s">
        <v>105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R72"/>
      <c r="S72"/>
      <c r="T72"/>
    </row>
  </sheetData>
  <mergeCells count="11">
    <mergeCell ref="B70:P70"/>
    <mergeCell ref="B71:P71"/>
    <mergeCell ref="B72:P72"/>
    <mergeCell ref="B15:B16"/>
    <mergeCell ref="O15:O18"/>
    <mergeCell ref="P15:P18"/>
    <mergeCell ref="C15:K15"/>
    <mergeCell ref="M15:M16"/>
    <mergeCell ref="N15:N18"/>
    <mergeCell ref="M17:M18"/>
    <mergeCell ref="B69:P69"/>
  </mergeCells>
  <printOptions horizontalCentered="1" verticalCentered="1"/>
  <pageMargins left="0.31496062992125984" right="0.31496062992125984" top="0.51181102362204722" bottom="0.35433070866141736" header="0.31496062992125984" footer="0.31496062992125984"/>
  <pageSetup paperSize="9" scale="55" fitToHeight="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B1:V87"/>
  <sheetViews>
    <sheetView topLeftCell="A43" workbookViewId="0">
      <selection activeCell="Z66" sqref="Z66"/>
    </sheetView>
  </sheetViews>
  <sheetFormatPr baseColWidth="10" defaultRowHeight="15" x14ac:dyDescent="0.25"/>
  <cols>
    <col min="1" max="1" width="4.28515625" customWidth="1"/>
    <col min="2" max="2" width="14.140625" customWidth="1"/>
    <col min="3" max="3" width="6.85546875" customWidth="1"/>
    <col min="4" max="16" width="7.140625" customWidth="1"/>
    <col min="17" max="17" width="9" customWidth="1"/>
    <col min="18" max="18" width="6" customWidth="1"/>
    <col min="19" max="20" width="5.7109375" customWidth="1"/>
    <col min="21" max="24" width="10.42578125" customWidth="1"/>
  </cols>
  <sheetData>
    <row r="1" spans="2:21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21" customHeight="1" x14ac:dyDescent="0.25">
      <c r="B4" s="7" t="s">
        <v>3</v>
      </c>
      <c r="C4" s="3"/>
      <c r="D4" s="3"/>
      <c r="E4" s="3"/>
      <c r="F4" s="4" t="s">
        <v>49</v>
      </c>
      <c r="G4" s="3"/>
      <c r="H4" s="4"/>
      <c r="I4" s="3"/>
      <c r="K4" s="3"/>
      <c r="L4" s="3"/>
      <c r="M4" s="3"/>
      <c r="N4" s="3"/>
      <c r="O4" s="3"/>
      <c r="P4" s="3"/>
      <c r="Q4" s="8"/>
      <c r="R4" s="8"/>
      <c r="S4" s="8"/>
      <c r="T4" s="8"/>
      <c r="U4" s="3"/>
    </row>
    <row r="5" spans="2:21" ht="21" customHeight="1" x14ac:dyDescent="0.25">
      <c r="B5" s="7" t="s">
        <v>4</v>
      </c>
      <c r="C5" s="3"/>
      <c r="D5" s="9"/>
      <c r="E5" s="3"/>
      <c r="F5" s="4">
        <v>110</v>
      </c>
      <c r="G5" s="3"/>
      <c r="H5" s="4"/>
      <c r="K5" s="3"/>
      <c r="L5" s="3"/>
      <c r="M5" s="3"/>
      <c r="N5" s="3"/>
      <c r="O5" s="3"/>
      <c r="P5" s="3"/>
      <c r="Q5" s="8"/>
      <c r="R5" s="8"/>
      <c r="S5" s="8"/>
      <c r="T5" s="8"/>
      <c r="U5" s="3"/>
    </row>
    <row r="6" spans="2:21" ht="21" customHeight="1" x14ac:dyDescent="0.25">
      <c r="B6" s="7" t="s">
        <v>5</v>
      </c>
      <c r="C6" s="3"/>
      <c r="D6" s="3"/>
      <c r="E6" s="3"/>
      <c r="F6" s="4" t="s">
        <v>44</v>
      </c>
      <c r="G6" s="3"/>
      <c r="H6" s="4"/>
      <c r="K6" s="3"/>
      <c r="L6" s="3"/>
      <c r="M6" s="3"/>
      <c r="N6" s="3"/>
      <c r="O6" s="3"/>
      <c r="P6" s="3"/>
      <c r="Q6" s="8"/>
      <c r="R6" s="8"/>
      <c r="S6" s="8"/>
      <c r="T6" s="8"/>
      <c r="U6" s="3"/>
    </row>
    <row r="7" spans="2:21" ht="21" customHeight="1" x14ac:dyDescent="0.25">
      <c r="B7" s="7" t="s">
        <v>6</v>
      </c>
      <c r="C7" s="3"/>
      <c r="D7" s="3"/>
      <c r="E7" s="3"/>
      <c r="F7" s="4">
        <v>110</v>
      </c>
      <c r="G7" s="9"/>
      <c r="H7" s="4" t="s">
        <v>82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1" customHeight="1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20.100000000000001" customHeight="1" x14ac:dyDescent="0.25">
      <c r="B12" s="3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15.75" thickBot="1" x14ac:dyDescent="0.3"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"/>
    </row>
    <row r="14" spans="2:21" ht="26.25" customHeight="1" thickBot="1" x14ac:dyDescent="0.3">
      <c r="B14" s="150" t="s">
        <v>8</v>
      </c>
      <c r="C14" s="12" t="s">
        <v>9</v>
      </c>
      <c r="D14" s="148" t="s">
        <v>10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5"/>
      <c r="Q14" s="13" t="s">
        <v>11</v>
      </c>
      <c r="R14" s="152" t="s">
        <v>12</v>
      </c>
      <c r="S14" s="152" t="s">
        <v>13</v>
      </c>
      <c r="T14" s="152" t="s">
        <v>14</v>
      </c>
      <c r="U14" s="152" t="s">
        <v>15</v>
      </c>
    </row>
    <row r="15" spans="2:21" ht="212.25" customHeight="1" thickBot="1" x14ac:dyDescent="0.3">
      <c r="B15" s="151"/>
      <c r="C15" s="14" t="s">
        <v>42</v>
      </c>
      <c r="D15" s="32" t="s">
        <v>34</v>
      </c>
      <c r="E15" s="32" t="s">
        <v>45</v>
      </c>
      <c r="F15" s="32" t="s">
        <v>35</v>
      </c>
      <c r="G15" s="32" t="s">
        <v>36</v>
      </c>
      <c r="H15" s="32" t="s">
        <v>89</v>
      </c>
      <c r="I15" s="32" t="s">
        <v>47</v>
      </c>
      <c r="J15" s="14" t="s">
        <v>37</v>
      </c>
      <c r="K15" s="32" t="s">
        <v>48</v>
      </c>
      <c r="L15" s="32" t="s">
        <v>38</v>
      </c>
      <c r="M15" s="32" t="s">
        <v>39</v>
      </c>
      <c r="N15" s="32" t="s">
        <v>40</v>
      </c>
      <c r="O15" s="32" t="s">
        <v>46</v>
      </c>
      <c r="P15" s="32" t="s">
        <v>41</v>
      </c>
      <c r="Q15" s="14" t="s">
        <v>42</v>
      </c>
      <c r="R15" s="153"/>
      <c r="S15" s="153"/>
      <c r="T15" s="153"/>
      <c r="U15" s="153"/>
    </row>
    <row r="16" spans="2:21" ht="26.25" customHeight="1" x14ac:dyDescent="0.25">
      <c r="B16" s="15" t="s">
        <v>16</v>
      </c>
      <c r="C16" s="16">
        <v>0</v>
      </c>
      <c r="D16" s="17">
        <v>0.39100000000000001</v>
      </c>
      <c r="E16" s="17">
        <v>3.8</v>
      </c>
      <c r="F16" s="17">
        <v>2.62</v>
      </c>
      <c r="G16" s="17">
        <v>1.24</v>
      </c>
      <c r="H16" s="17">
        <v>0.84</v>
      </c>
      <c r="I16" s="17">
        <v>2.35</v>
      </c>
      <c r="J16" s="17">
        <v>2.61</v>
      </c>
      <c r="K16" s="17">
        <v>2.67</v>
      </c>
      <c r="L16" s="17">
        <v>2.37</v>
      </c>
      <c r="M16" s="17">
        <v>0.84</v>
      </c>
      <c r="N16" s="17">
        <v>1.33</v>
      </c>
      <c r="O16" s="17">
        <v>2.5299999999999998</v>
      </c>
      <c r="P16" s="17">
        <v>3.23</v>
      </c>
      <c r="Q16" s="17">
        <v>0.38600000000000001</v>
      </c>
      <c r="R16" s="143">
        <f>SUM(C16:Q16)</f>
        <v>27.207000000000001</v>
      </c>
      <c r="S16" s="153"/>
      <c r="T16" s="153"/>
      <c r="U16" s="153"/>
    </row>
    <row r="17" spans="2:22" ht="26.25" customHeight="1" thickBot="1" x14ac:dyDescent="0.3">
      <c r="B17" s="18" t="s">
        <v>17</v>
      </c>
      <c r="C17" s="19">
        <f>+C16</f>
        <v>0</v>
      </c>
      <c r="D17" s="19">
        <f>D16+C16</f>
        <v>0.39100000000000001</v>
      </c>
      <c r="E17" s="19">
        <f>D17+E16</f>
        <v>4.1909999999999998</v>
      </c>
      <c r="F17" s="19">
        <f>E17+F16</f>
        <v>6.8109999999999999</v>
      </c>
      <c r="G17" s="19">
        <f>F17+G16</f>
        <v>8.0510000000000002</v>
      </c>
      <c r="H17" s="19">
        <f>G17+H16</f>
        <v>8.891</v>
      </c>
      <c r="I17" s="19">
        <f t="shared" ref="I17:Q17" si="0">H17+I16</f>
        <v>11.241</v>
      </c>
      <c r="J17" s="19">
        <f t="shared" si="0"/>
        <v>13.850999999999999</v>
      </c>
      <c r="K17" s="19">
        <f t="shared" si="0"/>
        <v>16.521000000000001</v>
      </c>
      <c r="L17" s="19">
        <f t="shared" si="0"/>
        <v>18.891000000000002</v>
      </c>
      <c r="M17" s="19">
        <f t="shared" si="0"/>
        <v>19.731000000000002</v>
      </c>
      <c r="N17" s="19">
        <f t="shared" si="0"/>
        <v>21.061</v>
      </c>
      <c r="O17" s="19">
        <f t="shared" si="0"/>
        <v>23.591000000000001</v>
      </c>
      <c r="P17" s="19">
        <f t="shared" si="0"/>
        <v>26.821000000000002</v>
      </c>
      <c r="Q17" s="19">
        <f t="shared" si="0"/>
        <v>27.207000000000001</v>
      </c>
      <c r="R17" s="144"/>
      <c r="S17" s="154"/>
      <c r="T17" s="154"/>
      <c r="U17" s="154"/>
    </row>
    <row r="18" spans="2:22" x14ac:dyDescent="0.25">
      <c r="B18" s="33">
        <v>1</v>
      </c>
      <c r="C18" s="96">
        <v>0.20833333333333334</v>
      </c>
      <c r="D18" s="96">
        <v>0.20972222222222223</v>
      </c>
      <c r="E18" s="96">
        <v>0.21666666666666667</v>
      </c>
      <c r="F18" s="96">
        <v>0.22222222222222224</v>
      </c>
      <c r="G18" s="96">
        <v>0.2277777777777778</v>
      </c>
      <c r="H18" s="96">
        <v>0.22916666666666669</v>
      </c>
      <c r="I18" s="96">
        <v>0.23472222222222222</v>
      </c>
      <c r="J18" s="96">
        <v>0.24097222222222223</v>
      </c>
      <c r="K18" s="128">
        <v>0.24652777777777779</v>
      </c>
      <c r="L18" s="128">
        <v>0.25208333333333333</v>
      </c>
      <c r="M18" s="128">
        <v>0.25416666666666665</v>
      </c>
      <c r="N18" s="128">
        <v>0.25833333333333336</v>
      </c>
      <c r="O18" s="128">
        <v>0.26527777777777778</v>
      </c>
      <c r="P18" s="128">
        <v>0.27083333333333331</v>
      </c>
      <c r="Q18" s="96">
        <v>0.27152777777777776</v>
      </c>
      <c r="R18" s="34">
        <f>R16</f>
        <v>27.207000000000001</v>
      </c>
      <c r="S18" s="35">
        <f>Q18-C18</f>
        <v>6.3194444444444414E-2</v>
      </c>
      <c r="T18" s="36">
        <f t="shared" ref="T18:T54" si="1">60*$I$70/(S18*60*24)</f>
        <v>17.938681318681329</v>
      </c>
      <c r="U18" s="37">
        <f t="shared" ref="U18:U27" si="2">C19-C18</f>
        <v>2.361111111111111E-2</v>
      </c>
      <c r="V18" s="23"/>
    </row>
    <row r="19" spans="2:22" x14ac:dyDescent="0.25">
      <c r="B19" s="38">
        <v>2</v>
      </c>
      <c r="C19" s="96">
        <v>0.23194444444444445</v>
      </c>
      <c r="D19" s="96">
        <v>0.23333333333333334</v>
      </c>
      <c r="E19" s="96">
        <v>0.24027777777777778</v>
      </c>
      <c r="F19" s="96">
        <v>0.24583333333333335</v>
      </c>
      <c r="G19" s="96">
        <v>0.25138888888888888</v>
      </c>
      <c r="H19" s="96">
        <v>0.25277777777777777</v>
      </c>
      <c r="I19" s="96">
        <v>0.25833333333333336</v>
      </c>
      <c r="J19" s="96">
        <v>0.26458333333333334</v>
      </c>
      <c r="K19" s="128">
        <v>0.27013888888888887</v>
      </c>
      <c r="L19" s="128">
        <v>0.27569444444444446</v>
      </c>
      <c r="M19" s="128">
        <v>0.27777777777777779</v>
      </c>
      <c r="N19" s="128">
        <v>0.28194444444444444</v>
      </c>
      <c r="O19" s="128">
        <v>0.28888888888888886</v>
      </c>
      <c r="P19" s="128">
        <v>0.29444444444444445</v>
      </c>
      <c r="Q19" s="96">
        <v>0.2951388888888889</v>
      </c>
      <c r="R19" s="20">
        <f>R18</f>
        <v>27.207000000000001</v>
      </c>
      <c r="S19" s="21">
        <f>Q19-C19</f>
        <v>6.3194444444444442E-2</v>
      </c>
      <c r="T19" s="22">
        <f t="shared" si="1"/>
        <v>17.938681318681319</v>
      </c>
      <c r="U19" s="39">
        <f t="shared" si="2"/>
        <v>2.3611111111111083E-2</v>
      </c>
      <c r="V19" s="23"/>
    </row>
    <row r="20" spans="2:22" x14ac:dyDescent="0.25">
      <c r="B20" s="38">
        <v>3</v>
      </c>
      <c r="C20" s="96">
        <v>0.25555555555555554</v>
      </c>
      <c r="D20" s="96">
        <v>0.25624999999999998</v>
      </c>
      <c r="E20" s="96">
        <v>0.26250000000000001</v>
      </c>
      <c r="F20" s="96">
        <v>0.26944444444444443</v>
      </c>
      <c r="G20" s="96">
        <v>0.27291666666666664</v>
      </c>
      <c r="H20" s="96">
        <v>0.27430555555555558</v>
      </c>
      <c r="I20" s="96">
        <v>0.27986111111111112</v>
      </c>
      <c r="J20" s="96">
        <v>0.28749999999999998</v>
      </c>
      <c r="K20" s="128">
        <v>0.29375000000000001</v>
      </c>
      <c r="L20" s="128">
        <v>0.29930555555555555</v>
      </c>
      <c r="M20" s="128">
        <v>0.30208333333333337</v>
      </c>
      <c r="N20" s="128">
        <v>0.30694444444444446</v>
      </c>
      <c r="O20" s="128">
        <v>0.31319444444444444</v>
      </c>
      <c r="P20" s="128">
        <v>0.31944444444444448</v>
      </c>
      <c r="Q20" s="96">
        <v>0.32013888888888892</v>
      </c>
      <c r="R20" s="20">
        <f t="shared" ref="R20:R65" si="3">R19</f>
        <v>27.207000000000001</v>
      </c>
      <c r="S20" s="21">
        <f t="shared" ref="S20:S27" si="4">Q20-C20</f>
        <v>6.4583333333333381E-2</v>
      </c>
      <c r="T20" s="22">
        <f t="shared" si="1"/>
        <v>17.552903225806443</v>
      </c>
      <c r="U20" s="39">
        <f t="shared" si="2"/>
        <v>2.3611111111111138E-2</v>
      </c>
      <c r="V20" s="23"/>
    </row>
    <row r="21" spans="2:22" x14ac:dyDescent="0.25">
      <c r="B21" s="38">
        <v>4</v>
      </c>
      <c r="C21" s="96">
        <v>0.27916666666666667</v>
      </c>
      <c r="D21" s="96">
        <v>0.27986111111111112</v>
      </c>
      <c r="E21" s="96">
        <v>0.28611111111111109</v>
      </c>
      <c r="F21" s="96">
        <v>0.29166666666666669</v>
      </c>
      <c r="G21" s="96">
        <v>0.2951388888888889</v>
      </c>
      <c r="H21" s="96">
        <v>0.29652777777777778</v>
      </c>
      <c r="I21" s="96">
        <v>0.30208333333333337</v>
      </c>
      <c r="J21" s="96">
        <v>0.30972222222222223</v>
      </c>
      <c r="K21" s="128">
        <v>0.31597222222222227</v>
      </c>
      <c r="L21" s="128">
        <v>0.3215277777777778</v>
      </c>
      <c r="M21" s="128">
        <v>0.32500000000000001</v>
      </c>
      <c r="N21" s="128">
        <v>0.3305555555555556</v>
      </c>
      <c r="O21" s="128">
        <v>0.33958333333333329</v>
      </c>
      <c r="P21" s="128">
        <v>0.34652777777777777</v>
      </c>
      <c r="Q21" s="96">
        <v>0.34722222222222221</v>
      </c>
      <c r="R21" s="20">
        <f t="shared" si="3"/>
        <v>27.207000000000001</v>
      </c>
      <c r="S21" s="21">
        <f t="shared" si="4"/>
        <v>6.8055555555555536E-2</v>
      </c>
      <c r="T21" s="22">
        <f t="shared" si="1"/>
        <v>16.657346938775515</v>
      </c>
      <c r="U21" s="39">
        <f t="shared" si="2"/>
        <v>1.6666666666666663E-2</v>
      </c>
      <c r="V21" s="23"/>
    </row>
    <row r="22" spans="2:22" x14ac:dyDescent="0.25">
      <c r="B22" s="38">
        <v>5</v>
      </c>
      <c r="C22" s="96">
        <v>0.29583333333333334</v>
      </c>
      <c r="D22" s="96">
        <v>0.29652777777777778</v>
      </c>
      <c r="E22" s="96">
        <v>0.30277777777777781</v>
      </c>
      <c r="F22" s="96">
        <v>0.30833333333333335</v>
      </c>
      <c r="G22" s="96">
        <v>0.31180555555555556</v>
      </c>
      <c r="H22" s="96">
        <v>0.31319444444444444</v>
      </c>
      <c r="I22" s="96">
        <v>0.31875000000000003</v>
      </c>
      <c r="J22" s="96">
        <v>0.3263888888888889</v>
      </c>
      <c r="K22" s="128">
        <v>0.33263888888888893</v>
      </c>
      <c r="L22" s="128">
        <v>0.33819444444444441</v>
      </c>
      <c r="M22" s="128">
        <v>0.34166666666666667</v>
      </c>
      <c r="N22" s="128">
        <v>0.34722222222222221</v>
      </c>
      <c r="O22" s="128">
        <v>0.35624999999999996</v>
      </c>
      <c r="P22" s="128">
        <v>0.36319444444444443</v>
      </c>
      <c r="Q22" s="96">
        <v>0.36388888888888887</v>
      </c>
      <c r="R22" s="20">
        <f t="shared" si="3"/>
        <v>27.207000000000001</v>
      </c>
      <c r="S22" s="21">
        <f t="shared" si="4"/>
        <v>6.8055555555555536E-2</v>
      </c>
      <c r="T22" s="22">
        <f t="shared" si="1"/>
        <v>16.657346938775515</v>
      </c>
      <c r="U22" s="39">
        <f t="shared" si="2"/>
        <v>1.6666666666666663E-2</v>
      </c>
      <c r="V22" s="23"/>
    </row>
    <row r="23" spans="2:22" x14ac:dyDescent="0.25">
      <c r="B23" s="38">
        <v>6</v>
      </c>
      <c r="C23" s="96">
        <v>0.3125</v>
      </c>
      <c r="D23" s="96">
        <v>0.31319444444444444</v>
      </c>
      <c r="E23" s="96">
        <v>0.31944444444444448</v>
      </c>
      <c r="F23" s="96">
        <v>0.32500000000000001</v>
      </c>
      <c r="G23" s="96">
        <v>0.32847222222222222</v>
      </c>
      <c r="H23" s="96">
        <v>0.32986111111111116</v>
      </c>
      <c r="I23" s="96">
        <v>0.33541666666666664</v>
      </c>
      <c r="J23" s="96">
        <v>0.34305555555555556</v>
      </c>
      <c r="K23" s="128">
        <v>0.34930555555555554</v>
      </c>
      <c r="L23" s="128">
        <v>0.35486111111111107</v>
      </c>
      <c r="M23" s="128">
        <v>0.35833333333333334</v>
      </c>
      <c r="N23" s="128">
        <v>0.36388888888888887</v>
      </c>
      <c r="O23" s="128">
        <v>0.37291666666666667</v>
      </c>
      <c r="P23" s="128">
        <v>0.37986111111111109</v>
      </c>
      <c r="Q23" s="96">
        <v>0.38055555555555554</v>
      </c>
      <c r="R23" s="20">
        <f t="shared" si="3"/>
        <v>27.207000000000001</v>
      </c>
      <c r="S23" s="21">
        <f t="shared" si="4"/>
        <v>6.8055555555555536E-2</v>
      </c>
      <c r="T23" s="22">
        <f t="shared" si="1"/>
        <v>16.657346938775515</v>
      </c>
      <c r="U23" s="39">
        <f t="shared" si="2"/>
        <v>1.5972222222222221E-2</v>
      </c>
      <c r="V23" s="23"/>
    </row>
    <row r="24" spans="2:22" x14ac:dyDescent="0.25">
      <c r="B24" s="38">
        <v>7</v>
      </c>
      <c r="C24" s="96">
        <v>0.32847222222222222</v>
      </c>
      <c r="D24" s="96">
        <v>0.32916666666666666</v>
      </c>
      <c r="E24" s="96">
        <v>0.33541666666666664</v>
      </c>
      <c r="F24" s="96">
        <v>0.34097222222222218</v>
      </c>
      <c r="G24" s="96">
        <v>0.34444444444444444</v>
      </c>
      <c r="H24" s="96">
        <v>0.34583333333333333</v>
      </c>
      <c r="I24" s="96">
        <v>0.35138888888888886</v>
      </c>
      <c r="J24" s="96">
        <v>0.35902777777777778</v>
      </c>
      <c r="K24" s="128">
        <v>0.36527777777777776</v>
      </c>
      <c r="L24" s="128">
        <v>0.37083333333333329</v>
      </c>
      <c r="M24" s="128">
        <v>0.37430555555555556</v>
      </c>
      <c r="N24" s="128">
        <v>0.37986111111111109</v>
      </c>
      <c r="O24" s="128">
        <v>0.3888888888888889</v>
      </c>
      <c r="P24" s="128">
        <v>0.39583333333333331</v>
      </c>
      <c r="Q24" s="96">
        <v>0.39652777777777776</v>
      </c>
      <c r="R24" s="20">
        <f t="shared" si="3"/>
        <v>27.207000000000001</v>
      </c>
      <c r="S24" s="21">
        <f t="shared" si="4"/>
        <v>6.8055555555555536E-2</v>
      </c>
      <c r="T24" s="22">
        <f t="shared" si="1"/>
        <v>16.657346938775515</v>
      </c>
      <c r="U24" s="39">
        <f t="shared" si="2"/>
        <v>1.5972222222222221E-2</v>
      </c>
      <c r="V24" s="23"/>
    </row>
    <row r="25" spans="2:22" x14ac:dyDescent="0.25">
      <c r="B25" s="38">
        <v>8</v>
      </c>
      <c r="C25" s="96">
        <v>0.34444444444444444</v>
      </c>
      <c r="D25" s="96">
        <v>0.34513888888888888</v>
      </c>
      <c r="E25" s="96">
        <v>0.35138888888888886</v>
      </c>
      <c r="F25" s="96">
        <v>0.3569444444444444</v>
      </c>
      <c r="G25" s="96">
        <v>0.36041666666666666</v>
      </c>
      <c r="H25" s="96">
        <v>0.36249999999999999</v>
      </c>
      <c r="I25" s="96">
        <v>0.36874999999999997</v>
      </c>
      <c r="J25" s="96">
        <v>0.37708333333333333</v>
      </c>
      <c r="K25" s="128">
        <v>0.38541666666666669</v>
      </c>
      <c r="L25" s="128">
        <v>0.39166666666666666</v>
      </c>
      <c r="M25" s="128">
        <v>0.39513888888888887</v>
      </c>
      <c r="N25" s="128">
        <v>0.40069444444444446</v>
      </c>
      <c r="O25" s="128">
        <v>0.40972222222222221</v>
      </c>
      <c r="P25" s="128">
        <v>0.41666666666666669</v>
      </c>
      <c r="Q25" s="96">
        <v>0.41736111111111113</v>
      </c>
      <c r="R25" s="20">
        <f t="shared" si="3"/>
        <v>27.207000000000001</v>
      </c>
      <c r="S25" s="21">
        <f t="shared" si="4"/>
        <v>7.2916666666666685E-2</v>
      </c>
      <c r="T25" s="22">
        <f t="shared" si="1"/>
        <v>15.546857142857139</v>
      </c>
      <c r="U25" s="39">
        <f t="shared" si="2"/>
        <v>1.5972222222222221E-2</v>
      </c>
      <c r="V25" s="23"/>
    </row>
    <row r="26" spans="2:22" x14ac:dyDescent="0.25">
      <c r="B26" s="38">
        <v>9</v>
      </c>
      <c r="C26" s="96">
        <v>0.36041666666666666</v>
      </c>
      <c r="D26" s="96">
        <v>0.3611111111111111</v>
      </c>
      <c r="E26" s="96">
        <v>0.36736111111111108</v>
      </c>
      <c r="F26" s="96">
        <v>0.37291666666666667</v>
      </c>
      <c r="G26" s="96">
        <v>0.37638888888888888</v>
      </c>
      <c r="H26" s="96">
        <v>0.37847222222222221</v>
      </c>
      <c r="I26" s="96">
        <v>0.38472222222222224</v>
      </c>
      <c r="J26" s="96">
        <v>0.39305555555555555</v>
      </c>
      <c r="K26" s="128">
        <v>0.40138888888888891</v>
      </c>
      <c r="L26" s="128">
        <v>0.40763888888888888</v>
      </c>
      <c r="M26" s="128">
        <v>0.41111111111111109</v>
      </c>
      <c r="N26" s="128">
        <v>0.41666666666666669</v>
      </c>
      <c r="O26" s="128">
        <v>0.42569444444444449</v>
      </c>
      <c r="P26" s="128">
        <v>0.43263888888888891</v>
      </c>
      <c r="Q26" s="96">
        <v>0.43333333333333335</v>
      </c>
      <c r="R26" s="20">
        <f t="shared" si="3"/>
        <v>27.207000000000001</v>
      </c>
      <c r="S26" s="21">
        <f t="shared" si="4"/>
        <v>7.2916666666666685E-2</v>
      </c>
      <c r="T26" s="22">
        <f t="shared" si="1"/>
        <v>15.546857142857139</v>
      </c>
      <c r="U26" s="39">
        <f t="shared" si="2"/>
        <v>1.5277777777777779E-2</v>
      </c>
      <c r="V26" s="23"/>
    </row>
    <row r="27" spans="2:22" x14ac:dyDescent="0.25">
      <c r="B27" s="38">
        <v>10</v>
      </c>
      <c r="C27" s="96">
        <v>0.37569444444444444</v>
      </c>
      <c r="D27" s="96">
        <v>0.37638888888888888</v>
      </c>
      <c r="E27" s="96">
        <v>0.38263888888888886</v>
      </c>
      <c r="F27" s="96">
        <v>0.38819444444444445</v>
      </c>
      <c r="G27" s="96">
        <v>0.39166666666666666</v>
      </c>
      <c r="H27" s="96">
        <v>0.39374999999999999</v>
      </c>
      <c r="I27" s="96">
        <v>0.4</v>
      </c>
      <c r="J27" s="96">
        <v>0.40833333333333333</v>
      </c>
      <c r="K27" s="128">
        <v>0.41666666666666669</v>
      </c>
      <c r="L27" s="128">
        <v>0.42291666666666666</v>
      </c>
      <c r="M27" s="128">
        <v>0.42638888888888893</v>
      </c>
      <c r="N27" s="128">
        <v>0.43194444444444446</v>
      </c>
      <c r="O27" s="128">
        <v>0.44097222222222227</v>
      </c>
      <c r="P27" s="128">
        <v>0.44791666666666669</v>
      </c>
      <c r="Q27" s="96">
        <v>0.44861111111111113</v>
      </c>
      <c r="R27" s="20">
        <f t="shared" si="3"/>
        <v>27.207000000000001</v>
      </c>
      <c r="S27" s="21">
        <f t="shared" si="4"/>
        <v>7.2916666666666685E-2</v>
      </c>
      <c r="T27" s="22">
        <f t="shared" si="1"/>
        <v>15.546857142857139</v>
      </c>
      <c r="U27" s="39">
        <f t="shared" si="2"/>
        <v>1.5277777777777779E-2</v>
      </c>
      <c r="V27" s="23"/>
    </row>
    <row r="28" spans="2:22" x14ac:dyDescent="0.25">
      <c r="B28" s="38">
        <v>11</v>
      </c>
      <c r="C28" s="96">
        <v>0.39097222222222222</v>
      </c>
      <c r="D28" s="96">
        <v>0.39166666666666666</v>
      </c>
      <c r="E28" s="96">
        <v>0.39791666666666664</v>
      </c>
      <c r="F28" s="96">
        <v>0.40347222222222223</v>
      </c>
      <c r="G28" s="96">
        <v>0.40694444444444444</v>
      </c>
      <c r="H28" s="96">
        <v>0.40902777777777777</v>
      </c>
      <c r="I28" s="96">
        <v>0.4152777777777778</v>
      </c>
      <c r="J28" s="96">
        <v>0.4236111111111111</v>
      </c>
      <c r="K28" s="128">
        <v>0.43194444444444446</v>
      </c>
      <c r="L28" s="128">
        <v>0.43819444444444444</v>
      </c>
      <c r="M28" s="128">
        <v>0.44166666666666671</v>
      </c>
      <c r="N28" s="128">
        <v>0.44722222222222224</v>
      </c>
      <c r="O28" s="128">
        <v>0.45625000000000004</v>
      </c>
      <c r="P28" s="128">
        <v>0.46319444444444441</v>
      </c>
      <c r="Q28" s="96">
        <v>0.46388888888888885</v>
      </c>
      <c r="R28" s="20">
        <f t="shared" si="3"/>
        <v>27.207000000000001</v>
      </c>
      <c r="S28" s="21">
        <f t="shared" ref="S28:S54" si="5">Q28-C28</f>
        <v>7.291666666666663E-2</v>
      </c>
      <c r="T28" s="22">
        <f t="shared" si="1"/>
        <v>15.546857142857149</v>
      </c>
      <c r="U28" s="39">
        <f t="shared" ref="U28:U54" si="6">C29-C28</f>
        <v>1.5277777777777779E-2</v>
      </c>
      <c r="V28" s="23"/>
    </row>
    <row r="29" spans="2:22" x14ac:dyDescent="0.25">
      <c r="B29" s="38">
        <v>12</v>
      </c>
      <c r="C29" s="96">
        <v>0.40625</v>
      </c>
      <c r="D29" s="96">
        <v>0.40694444444444444</v>
      </c>
      <c r="E29" s="96">
        <v>0.41319444444444442</v>
      </c>
      <c r="F29" s="96">
        <v>0.41875000000000001</v>
      </c>
      <c r="G29" s="96">
        <v>0.42222222222222222</v>
      </c>
      <c r="H29" s="96">
        <v>0.42430555555555555</v>
      </c>
      <c r="I29" s="96">
        <v>0.43055555555555558</v>
      </c>
      <c r="J29" s="96">
        <v>0.43888888888888888</v>
      </c>
      <c r="K29" s="128">
        <v>0.44722222222222224</v>
      </c>
      <c r="L29" s="128">
        <v>0.45347222222222222</v>
      </c>
      <c r="M29" s="128">
        <v>0.45694444444444449</v>
      </c>
      <c r="N29" s="128">
        <v>0.46249999999999997</v>
      </c>
      <c r="O29" s="128">
        <v>0.47152777777777777</v>
      </c>
      <c r="P29" s="128">
        <v>0.47847222222222219</v>
      </c>
      <c r="Q29" s="96">
        <v>0.47916666666666663</v>
      </c>
      <c r="R29" s="20">
        <f t="shared" si="3"/>
        <v>27.207000000000001</v>
      </c>
      <c r="S29" s="21">
        <f t="shared" si="5"/>
        <v>7.291666666666663E-2</v>
      </c>
      <c r="T29" s="22">
        <f t="shared" si="1"/>
        <v>15.546857142857149</v>
      </c>
      <c r="U29" s="39">
        <f t="shared" si="6"/>
        <v>1.5277777777777779E-2</v>
      </c>
      <c r="V29" s="23"/>
    </row>
    <row r="30" spans="2:22" x14ac:dyDescent="0.25">
      <c r="B30" s="38">
        <v>13</v>
      </c>
      <c r="C30" s="96">
        <v>0.42152777777777778</v>
      </c>
      <c r="D30" s="96">
        <v>0.42222222222222222</v>
      </c>
      <c r="E30" s="96">
        <v>0.42847222222222225</v>
      </c>
      <c r="F30" s="96">
        <v>0.43402777777777779</v>
      </c>
      <c r="G30" s="96">
        <v>0.4375</v>
      </c>
      <c r="H30" s="96">
        <v>0.43958333333333333</v>
      </c>
      <c r="I30" s="96">
        <v>0.44583333333333336</v>
      </c>
      <c r="J30" s="96">
        <v>0.45416666666666666</v>
      </c>
      <c r="K30" s="128">
        <v>0.46249999999999997</v>
      </c>
      <c r="L30" s="128">
        <v>0.46875</v>
      </c>
      <c r="M30" s="128">
        <v>0.47222222222222221</v>
      </c>
      <c r="N30" s="128">
        <v>0.47777777777777775</v>
      </c>
      <c r="O30" s="128">
        <v>0.48680555555555555</v>
      </c>
      <c r="P30" s="128">
        <v>0.49374999999999997</v>
      </c>
      <c r="Q30" s="96">
        <v>0.49444444444444441</v>
      </c>
      <c r="R30" s="20">
        <f t="shared" si="3"/>
        <v>27.207000000000001</v>
      </c>
      <c r="S30" s="21">
        <f t="shared" si="5"/>
        <v>7.291666666666663E-2</v>
      </c>
      <c r="T30" s="22">
        <f t="shared" si="1"/>
        <v>15.546857142857149</v>
      </c>
      <c r="U30" s="39">
        <f t="shared" si="6"/>
        <v>1.5277777777777779E-2</v>
      </c>
      <c r="V30" s="23"/>
    </row>
    <row r="31" spans="2:22" x14ac:dyDescent="0.25">
      <c r="B31" s="38">
        <v>14</v>
      </c>
      <c r="C31" s="96">
        <v>0.43680555555555556</v>
      </c>
      <c r="D31" s="96">
        <v>0.4375</v>
      </c>
      <c r="E31" s="96">
        <v>0.44375000000000003</v>
      </c>
      <c r="F31" s="96">
        <v>0.44930555555555557</v>
      </c>
      <c r="G31" s="96">
        <v>0.45277777777777778</v>
      </c>
      <c r="H31" s="96">
        <v>0.45486111111111116</v>
      </c>
      <c r="I31" s="96">
        <v>0.46111111111111108</v>
      </c>
      <c r="J31" s="96">
        <v>0.46944444444444444</v>
      </c>
      <c r="K31" s="128">
        <v>0.47777777777777775</v>
      </c>
      <c r="L31" s="128">
        <v>0.48402777777777778</v>
      </c>
      <c r="M31" s="128">
        <v>0.48749999999999999</v>
      </c>
      <c r="N31" s="128">
        <v>0.49305555555555552</v>
      </c>
      <c r="O31" s="128">
        <v>0.50208333333333333</v>
      </c>
      <c r="P31" s="128">
        <v>0.50902777777777775</v>
      </c>
      <c r="Q31" s="96">
        <v>0.50972222222222219</v>
      </c>
      <c r="R31" s="20">
        <f t="shared" si="3"/>
        <v>27.207000000000001</v>
      </c>
      <c r="S31" s="21">
        <f t="shared" si="5"/>
        <v>7.291666666666663E-2</v>
      </c>
      <c r="T31" s="22">
        <f t="shared" si="1"/>
        <v>15.546857142857149</v>
      </c>
      <c r="U31" s="39">
        <f t="shared" si="6"/>
        <v>1.5277777777777779E-2</v>
      </c>
      <c r="V31" s="23"/>
    </row>
    <row r="32" spans="2:22" x14ac:dyDescent="0.25">
      <c r="B32" s="38">
        <v>15</v>
      </c>
      <c r="C32" s="96">
        <v>0.45208333333333334</v>
      </c>
      <c r="D32" s="96">
        <v>0.45277777777777778</v>
      </c>
      <c r="E32" s="96">
        <v>0.45902777777777776</v>
      </c>
      <c r="F32" s="96">
        <v>0.46458333333333329</v>
      </c>
      <c r="G32" s="96">
        <v>0.46805555555555556</v>
      </c>
      <c r="H32" s="96">
        <v>0.47013888888888888</v>
      </c>
      <c r="I32" s="96">
        <v>0.47638888888888886</v>
      </c>
      <c r="J32" s="96">
        <v>0.48472222222222222</v>
      </c>
      <c r="K32" s="128">
        <v>0.49305555555555552</v>
      </c>
      <c r="L32" s="128">
        <v>0.49930555555555556</v>
      </c>
      <c r="M32" s="128">
        <v>0.50277777777777777</v>
      </c>
      <c r="N32" s="128">
        <v>0.5083333333333333</v>
      </c>
      <c r="O32" s="128">
        <v>0.51736111111111116</v>
      </c>
      <c r="P32" s="128">
        <v>0.52430555555555558</v>
      </c>
      <c r="Q32" s="96">
        <v>0.52500000000000002</v>
      </c>
      <c r="R32" s="20">
        <f t="shared" si="3"/>
        <v>27.207000000000001</v>
      </c>
      <c r="S32" s="21">
        <f t="shared" si="5"/>
        <v>7.2916666666666685E-2</v>
      </c>
      <c r="T32" s="22">
        <f t="shared" si="1"/>
        <v>15.546857142857139</v>
      </c>
      <c r="U32" s="39">
        <f t="shared" si="6"/>
        <v>1.5277777777777779E-2</v>
      </c>
      <c r="V32" s="23"/>
    </row>
    <row r="33" spans="2:22" x14ac:dyDescent="0.25">
      <c r="B33" s="38">
        <v>16</v>
      </c>
      <c r="C33" s="96">
        <v>0.46736111111111112</v>
      </c>
      <c r="D33" s="96">
        <v>0.46805555555555556</v>
      </c>
      <c r="E33" s="96">
        <v>0.47430555555555554</v>
      </c>
      <c r="F33" s="96">
        <v>0.47986111111111107</v>
      </c>
      <c r="G33" s="96">
        <v>0.48333333333333334</v>
      </c>
      <c r="H33" s="96">
        <v>0.48541666666666666</v>
      </c>
      <c r="I33" s="96">
        <v>0.49166666666666664</v>
      </c>
      <c r="J33" s="96">
        <v>0.5</v>
      </c>
      <c r="K33" s="128">
        <v>0.5083333333333333</v>
      </c>
      <c r="L33" s="128">
        <v>0.51458333333333328</v>
      </c>
      <c r="M33" s="128">
        <v>0.5180555555555556</v>
      </c>
      <c r="N33" s="128">
        <v>0.52361111111111114</v>
      </c>
      <c r="O33" s="128">
        <v>0.53263888888888888</v>
      </c>
      <c r="P33" s="128">
        <v>0.5395833333333333</v>
      </c>
      <c r="Q33" s="96">
        <v>0.54027777777777775</v>
      </c>
      <c r="R33" s="20">
        <f t="shared" si="3"/>
        <v>27.207000000000001</v>
      </c>
      <c r="S33" s="21">
        <f t="shared" si="5"/>
        <v>7.291666666666663E-2</v>
      </c>
      <c r="T33" s="22">
        <f t="shared" si="1"/>
        <v>15.546857142857149</v>
      </c>
      <c r="U33" s="39">
        <f t="shared" si="6"/>
        <v>1.5277777777777779E-2</v>
      </c>
      <c r="V33" s="23"/>
    </row>
    <row r="34" spans="2:22" x14ac:dyDescent="0.25">
      <c r="B34" s="38">
        <v>17</v>
      </c>
      <c r="C34" s="96">
        <v>0.4826388888888889</v>
      </c>
      <c r="D34" s="96">
        <v>0.48333333333333334</v>
      </c>
      <c r="E34" s="96">
        <v>0.48958333333333331</v>
      </c>
      <c r="F34" s="96">
        <v>0.49513888888888885</v>
      </c>
      <c r="G34" s="96">
        <v>0.49861111111111112</v>
      </c>
      <c r="H34" s="96">
        <v>0.50069444444444444</v>
      </c>
      <c r="I34" s="96">
        <v>0.50694444444444442</v>
      </c>
      <c r="J34" s="96">
        <v>0.51527777777777772</v>
      </c>
      <c r="K34" s="128">
        <v>0.52361111111111114</v>
      </c>
      <c r="L34" s="128">
        <v>0.52986111111111112</v>
      </c>
      <c r="M34" s="128">
        <v>0.53333333333333333</v>
      </c>
      <c r="N34" s="128">
        <v>0.53888888888888886</v>
      </c>
      <c r="O34" s="128">
        <v>0.54791666666666661</v>
      </c>
      <c r="P34" s="128">
        <v>0.55486111111111103</v>
      </c>
      <c r="Q34" s="96">
        <v>0.55555555555555547</v>
      </c>
      <c r="R34" s="20">
        <f t="shared" si="3"/>
        <v>27.207000000000001</v>
      </c>
      <c r="S34" s="21">
        <f t="shared" si="5"/>
        <v>7.2916666666666574E-2</v>
      </c>
      <c r="T34" s="22">
        <f t="shared" si="1"/>
        <v>15.546857142857162</v>
      </c>
      <c r="U34" s="39">
        <f t="shared" si="6"/>
        <v>1.5277777777777779E-2</v>
      </c>
      <c r="V34" s="23"/>
    </row>
    <row r="35" spans="2:22" x14ac:dyDescent="0.25">
      <c r="B35" s="38">
        <v>18</v>
      </c>
      <c r="C35" s="96">
        <v>0.49791666666666667</v>
      </c>
      <c r="D35" s="96">
        <v>0.49861111111111112</v>
      </c>
      <c r="E35" s="96">
        <v>0.50486111111111109</v>
      </c>
      <c r="F35" s="96">
        <v>0.51041666666666663</v>
      </c>
      <c r="G35" s="96">
        <v>0.51388888888888884</v>
      </c>
      <c r="H35" s="96">
        <v>0.51597222222222228</v>
      </c>
      <c r="I35" s="96">
        <v>0.52222222222222225</v>
      </c>
      <c r="J35" s="96">
        <v>0.53055555555555556</v>
      </c>
      <c r="K35" s="128">
        <v>0.53888888888888886</v>
      </c>
      <c r="L35" s="128">
        <v>0.54513888888888884</v>
      </c>
      <c r="M35" s="128">
        <v>0.54861111111111105</v>
      </c>
      <c r="N35" s="128">
        <v>0.55416666666666659</v>
      </c>
      <c r="O35" s="128">
        <v>0.56319444444444444</v>
      </c>
      <c r="P35" s="128">
        <v>0.57013888888888886</v>
      </c>
      <c r="Q35" s="96">
        <v>0.5708333333333333</v>
      </c>
      <c r="R35" s="20">
        <f t="shared" si="3"/>
        <v>27.207000000000001</v>
      </c>
      <c r="S35" s="21">
        <f t="shared" si="5"/>
        <v>7.291666666666663E-2</v>
      </c>
      <c r="T35" s="22">
        <f t="shared" si="1"/>
        <v>15.546857142857149</v>
      </c>
      <c r="U35" s="39">
        <f t="shared" si="6"/>
        <v>1.5277777777777724E-2</v>
      </c>
      <c r="V35" s="23"/>
    </row>
    <row r="36" spans="2:22" x14ac:dyDescent="0.25">
      <c r="B36" s="38">
        <v>19</v>
      </c>
      <c r="C36" s="96">
        <v>0.5131944444444444</v>
      </c>
      <c r="D36" s="96">
        <v>0.51388888888888884</v>
      </c>
      <c r="E36" s="96">
        <v>0.52013888888888893</v>
      </c>
      <c r="F36" s="96">
        <v>0.52569444444444446</v>
      </c>
      <c r="G36" s="96">
        <v>0.52916666666666667</v>
      </c>
      <c r="H36" s="96">
        <v>0.53125</v>
      </c>
      <c r="I36" s="96">
        <v>0.53749999999999998</v>
      </c>
      <c r="J36" s="96">
        <v>0.54583333333333328</v>
      </c>
      <c r="K36" s="128">
        <v>0.55416666666666659</v>
      </c>
      <c r="L36" s="128">
        <v>0.56041666666666667</v>
      </c>
      <c r="M36" s="128">
        <v>0.56388888888888888</v>
      </c>
      <c r="N36" s="128">
        <v>0.56944444444444442</v>
      </c>
      <c r="O36" s="128">
        <v>0.57847222222222217</v>
      </c>
      <c r="P36" s="128">
        <v>0.5854166666666667</v>
      </c>
      <c r="Q36" s="96">
        <v>0.58611111111111114</v>
      </c>
      <c r="R36" s="20">
        <f t="shared" si="3"/>
        <v>27.207000000000001</v>
      </c>
      <c r="S36" s="21">
        <f t="shared" si="5"/>
        <v>7.2916666666666741E-2</v>
      </c>
      <c r="T36" s="22">
        <f t="shared" si="1"/>
        <v>15.546857142857126</v>
      </c>
      <c r="U36" s="39">
        <f t="shared" si="6"/>
        <v>1.5277777777777835E-2</v>
      </c>
      <c r="V36" s="23"/>
    </row>
    <row r="37" spans="2:22" x14ac:dyDescent="0.25">
      <c r="B37" s="38">
        <v>20</v>
      </c>
      <c r="C37" s="96">
        <v>0.52847222222222223</v>
      </c>
      <c r="D37" s="96">
        <v>0.52916666666666667</v>
      </c>
      <c r="E37" s="96">
        <v>0.53541666666666665</v>
      </c>
      <c r="F37" s="96">
        <v>0.54097222222222219</v>
      </c>
      <c r="G37" s="96">
        <v>0.5444444444444444</v>
      </c>
      <c r="H37" s="96">
        <v>0.54652777777777772</v>
      </c>
      <c r="I37" s="96">
        <v>0.5527777777777777</v>
      </c>
      <c r="J37" s="96">
        <v>0.56111111111111112</v>
      </c>
      <c r="K37" s="128">
        <v>0.56944444444444442</v>
      </c>
      <c r="L37" s="128">
        <v>0.5756944444444444</v>
      </c>
      <c r="M37" s="128">
        <v>0.57916666666666661</v>
      </c>
      <c r="N37" s="128">
        <v>0.58472222222222225</v>
      </c>
      <c r="O37" s="128">
        <v>0.59375</v>
      </c>
      <c r="P37" s="128">
        <v>0.60069444444444453</v>
      </c>
      <c r="Q37" s="96">
        <v>0.60138888888888897</v>
      </c>
      <c r="R37" s="20">
        <f t="shared" si="3"/>
        <v>27.207000000000001</v>
      </c>
      <c r="S37" s="21">
        <f t="shared" si="5"/>
        <v>7.2916666666666741E-2</v>
      </c>
      <c r="T37" s="22">
        <f t="shared" si="1"/>
        <v>15.546857142857126</v>
      </c>
      <c r="U37" s="39">
        <f t="shared" si="6"/>
        <v>1.5277777777777724E-2</v>
      </c>
      <c r="V37" s="23"/>
    </row>
    <row r="38" spans="2:22" x14ac:dyDescent="0.25">
      <c r="B38" s="38">
        <v>21</v>
      </c>
      <c r="C38" s="96">
        <v>0.54374999999999996</v>
      </c>
      <c r="D38" s="96">
        <v>0.5444444444444444</v>
      </c>
      <c r="E38" s="96">
        <v>0.55069444444444438</v>
      </c>
      <c r="F38" s="96">
        <v>0.55624999999999991</v>
      </c>
      <c r="G38" s="96">
        <v>0.55972222222222223</v>
      </c>
      <c r="H38" s="96">
        <v>0.56180555555555556</v>
      </c>
      <c r="I38" s="96">
        <v>0.56805555555555554</v>
      </c>
      <c r="J38" s="96">
        <v>0.57638888888888884</v>
      </c>
      <c r="K38" s="128">
        <v>0.58472222222222225</v>
      </c>
      <c r="L38" s="128">
        <v>0.59097222222222223</v>
      </c>
      <c r="M38" s="128">
        <v>0.59444444444444444</v>
      </c>
      <c r="N38" s="128">
        <v>0.60000000000000009</v>
      </c>
      <c r="O38" s="128">
        <v>0.60902777777777783</v>
      </c>
      <c r="P38" s="128">
        <v>0.61597222222222225</v>
      </c>
      <c r="Q38" s="96">
        <v>0.6166666666666667</v>
      </c>
      <c r="R38" s="20">
        <f t="shared" si="3"/>
        <v>27.207000000000001</v>
      </c>
      <c r="S38" s="21">
        <f t="shared" si="5"/>
        <v>7.2916666666666741E-2</v>
      </c>
      <c r="T38" s="22">
        <f t="shared" si="1"/>
        <v>15.546857142857126</v>
      </c>
      <c r="U38" s="39">
        <f t="shared" si="6"/>
        <v>1.5277777777777835E-2</v>
      </c>
      <c r="V38" s="23"/>
    </row>
    <row r="39" spans="2:22" x14ac:dyDescent="0.25">
      <c r="B39" s="38">
        <v>22</v>
      </c>
      <c r="C39" s="96">
        <v>0.55902777777777779</v>
      </c>
      <c r="D39" s="96">
        <v>0.55972222222222223</v>
      </c>
      <c r="E39" s="96">
        <v>0.56597222222222221</v>
      </c>
      <c r="F39" s="96">
        <v>0.57152777777777775</v>
      </c>
      <c r="G39" s="96">
        <v>0.57499999999999996</v>
      </c>
      <c r="H39" s="96">
        <v>0.57708333333333328</v>
      </c>
      <c r="I39" s="96">
        <v>0.58333333333333337</v>
      </c>
      <c r="J39" s="96">
        <v>0.59166666666666667</v>
      </c>
      <c r="K39" s="128">
        <v>0.60000000000000009</v>
      </c>
      <c r="L39" s="128">
        <v>0.60625000000000007</v>
      </c>
      <c r="M39" s="128">
        <v>0.60972222222222228</v>
      </c>
      <c r="N39" s="128">
        <v>0.61527777777777781</v>
      </c>
      <c r="O39" s="128">
        <v>0.62430555555555556</v>
      </c>
      <c r="P39" s="128">
        <v>0.63124999999999998</v>
      </c>
      <c r="Q39" s="96">
        <v>0.63194444444444442</v>
      </c>
      <c r="R39" s="20">
        <f t="shared" si="3"/>
        <v>27.207000000000001</v>
      </c>
      <c r="S39" s="21">
        <f t="shared" si="5"/>
        <v>7.291666666666663E-2</v>
      </c>
      <c r="T39" s="22">
        <f t="shared" si="1"/>
        <v>15.546857142857149</v>
      </c>
      <c r="U39" s="39">
        <f t="shared" si="6"/>
        <v>1.6666666666666607E-2</v>
      </c>
      <c r="V39" s="23"/>
    </row>
    <row r="40" spans="2:22" x14ac:dyDescent="0.25">
      <c r="B40" s="38">
        <v>23</v>
      </c>
      <c r="C40" s="96">
        <v>0.5756944444444444</v>
      </c>
      <c r="D40" s="96">
        <v>0.57638888888888884</v>
      </c>
      <c r="E40" s="96">
        <v>0.58263888888888882</v>
      </c>
      <c r="F40" s="96">
        <v>0.58819444444444446</v>
      </c>
      <c r="G40" s="96">
        <v>0.59166666666666667</v>
      </c>
      <c r="H40" s="96">
        <v>0.59375</v>
      </c>
      <c r="I40" s="96">
        <v>0.60000000000000009</v>
      </c>
      <c r="J40" s="96">
        <v>0.60833333333333339</v>
      </c>
      <c r="K40" s="128">
        <v>0.6166666666666667</v>
      </c>
      <c r="L40" s="128">
        <v>0.62291666666666667</v>
      </c>
      <c r="M40" s="128">
        <v>0.62638888888888888</v>
      </c>
      <c r="N40" s="128">
        <v>0.63194444444444442</v>
      </c>
      <c r="O40" s="128">
        <v>0.64097222222222228</v>
      </c>
      <c r="P40" s="128">
        <v>0.6479166666666667</v>
      </c>
      <c r="Q40" s="96">
        <v>0.64861111111111114</v>
      </c>
      <c r="R40" s="20">
        <f t="shared" si="3"/>
        <v>27.207000000000001</v>
      </c>
      <c r="S40" s="21">
        <f t="shared" si="5"/>
        <v>7.2916666666666741E-2</v>
      </c>
      <c r="T40" s="22">
        <f t="shared" si="1"/>
        <v>15.546857142857126</v>
      </c>
      <c r="U40" s="39">
        <f t="shared" si="6"/>
        <v>1.6666666666666718E-2</v>
      </c>
      <c r="V40" s="23"/>
    </row>
    <row r="41" spans="2:22" x14ac:dyDescent="0.25">
      <c r="B41" s="38">
        <v>24</v>
      </c>
      <c r="C41" s="96">
        <v>0.59236111111111112</v>
      </c>
      <c r="D41" s="96">
        <v>0.59305555555555556</v>
      </c>
      <c r="E41" s="96">
        <v>0.59930555555555554</v>
      </c>
      <c r="F41" s="96">
        <v>0.60486111111111118</v>
      </c>
      <c r="G41" s="96">
        <v>0.60833333333333339</v>
      </c>
      <c r="H41" s="96">
        <v>0.61041666666666672</v>
      </c>
      <c r="I41" s="96">
        <v>0.6166666666666667</v>
      </c>
      <c r="J41" s="96">
        <v>0.625</v>
      </c>
      <c r="K41" s="128">
        <v>0.6333333333333333</v>
      </c>
      <c r="L41" s="128">
        <v>0.63958333333333328</v>
      </c>
      <c r="M41" s="128">
        <v>0.6430555555555556</v>
      </c>
      <c r="N41" s="128">
        <v>0.64861111111111114</v>
      </c>
      <c r="O41" s="128">
        <v>0.65763888888888888</v>
      </c>
      <c r="P41" s="128">
        <v>0.6645833333333333</v>
      </c>
      <c r="Q41" s="96">
        <v>0.66527777777777775</v>
      </c>
      <c r="R41" s="20">
        <f t="shared" si="3"/>
        <v>27.207000000000001</v>
      </c>
      <c r="S41" s="21">
        <f t="shared" si="5"/>
        <v>7.291666666666663E-2</v>
      </c>
      <c r="T41" s="22">
        <f t="shared" si="1"/>
        <v>15.546857142857149</v>
      </c>
      <c r="U41" s="39">
        <f t="shared" si="6"/>
        <v>1.6666666666666718E-2</v>
      </c>
      <c r="V41" s="23"/>
    </row>
    <row r="42" spans="2:22" x14ac:dyDescent="0.25">
      <c r="B42" s="38">
        <v>25</v>
      </c>
      <c r="C42" s="96">
        <v>0.60902777777777783</v>
      </c>
      <c r="D42" s="96">
        <v>0.60972222222222228</v>
      </c>
      <c r="E42" s="96">
        <v>0.61597222222222225</v>
      </c>
      <c r="F42" s="96">
        <v>0.62152777777777779</v>
      </c>
      <c r="G42" s="96">
        <v>0.625</v>
      </c>
      <c r="H42" s="96">
        <v>0.62708333333333333</v>
      </c>
      <c r="I42" s="96">
        <v>0.6333333333333333</v>
      </c>
      <c r="J42" s="96">
        <v>0.64166666666666672</v>
      </c>
      <c r="K42" s="128">
        <v>0.65</v>
      </c>
      <c r="L42" s="128">
        <v>0.65625</v>
      </c>
      <c r="M42" s="128">
        <v>0.65972222222222221</v>
      </c>
      <c r="N42" s="128">
        <v>0.66527777777777775</v>
      </c>
      <c r="O42" s="128">
        <v>0.67430555555555549</v>
      </c>
      <c r="P42" s="128">
        <v>0.68124999999999991</v>
      </c>
      <c r="Q42" s="96">
        <v>0.68194444444444435</v>
      </c>
      <c r="R42" s="20">
        <f t="shared" si="3"/>
        <v>27.207000000000001</v>
      </c>
      <c r="S42" s="21">
        <f t="shared" si="5"/>
        <v>7.2916666666666519E-2</v>
      </c>
      <c r="T42" s="22">
        <f t="shared" si="1"/>
        <v>15.546857142857174</v>
      </c>
      <c r="U42" s="39">
        <f t="shared" si="6"/>
        <v>1.6666666666666607E-2</v>
      </c>
      <c r="V42" s="23"/>
    </row>
    <row r="43" spans="2:22" x14ac:dyDescent="0.25">
      <c r="B43" s="38">
        <v>26</v>
      </c>
      <c r="C43" s="96">
        <v>0.62569444444444444</v>
      </c>
      <c r="D43" s="96">
        <v>0.62638888888888888</v>
      </c>
      <c r="E43" s="96">
        <v>0.63263888888888886</v>
      </c>
      <c r="F43" s="96">
        <v>0.6381944444444444</v>
      </c>
      <c r="G43" s="96">
        <v>0.64166666666666672</v>
      </c>
      <c r="H43" s="96">
        <v>0.64375000000000004</v>
      </c>
      <c r="I43" s="96">
        <v>0.65</v>
      </c>
      <c r="J43" s="96">
        <v>0.65833333333333333</v>
      </c>
      <c r="K43" s="128">
        <v>0.66666666666666663</v>
      </c>
      <c r="L43" s="128">
        <v>0.67291666666666661</v>
      </c>
      <c r="M43" s="128">
        <v>0.67638888888888882</v>
      </c>
      <c r="N43" s="128">
        <v>0.68194444444444435</v>
      </c>
      <c r="O43" s="128">
        <v>0.69097222222222221</v>
      </c>
      <c r="P43" s="128">
        <v>0.69791666666666663</v>
      </c>
      <c r="Q43" s="96">
        <v>0.69861111111111107</v>
      </c>
      <c r="R43" s="20">
        <f t="shared" si="3"/>
        <v>27.207000000000001</v>
      </c>
      <c r="S43" s="21">
        <f t="shared" si="5"/>
        <v>7.291666666666663E-2</v>
      </c>
      <c r="T43" s="22">
        <f t="shared" si="1"/>
        <v>15.546857142857149</v>
      </c>
      <c r="U43" s="39">
        <f t="shared" si="6"/>
        <v>1.6666666666666718E-2</v>
      </c>
      <c r="V43" s="23"/>
    </row>
    <row r="44" spans="2:22" x14ac:dyDescent="0.25">
      <c r="B44" s="38">
        <v>27</v>
      </c>
      <c r="C44" s="96">
        <v>0.64236111111111116</v>
      </c>
      <c r="D44" s="96">
        <v>0.6430555555555556</v>
      </c>
      <c r="E44" s="96">
        <v>0.64930555555555558</v>
      </c>
      <c r="F44" s="96">
        <v>0.65486111111111112</v>
      </c>
      <c r="G44" s="96">
        <v>0.65833333333333333</v>
      </c>
      <c r="H44" s="96">
        <v>0.66041666666666665</v>
      </c>
      <c r="I44" s="96">
        <v>0.66666666666666663</v>
      </c>
      <c r="J44" s="96">
        <v>0.67499999999999993</v>
      </c>
      <c r="K44" s="128">
        <v>0.68333333333333335</v>
      </c>
      <c r="L44" s="128">
        <v>0.68958333333333333</v>
      </c>
      <c r="M44" s="128">
        <v>0.69305555555555554</v>
      </c>
      <c r="N44" s="128">
        <v>0.69861111111111107</v>
      </c>
      <c r="O44" s="128">
        <v>0.70763888888888882</v>
      </c>
      <c r="P44" s="128">
        <v>0.71458333333333335</v>
      </c>
      <c r="Q44" s="96">
        <v>0.71527777777777779</v>
      </c>
      <c r="R44" s="20">
        <f t="shared" si="3"/>
        <v>27.207000000000001</v>
      </c>
      <c r="S44" s="21">
        <f t="shared" si="5"/>
        <v>7.291666666666663E-2</v>
      </c>
      <c r="T44" s="22">
        <f t="shared" si="1"/>
        <v>15.546857142857149</v>
      </c>
      <c r="U44" s="39">
        <f t="shared" si="6"/>
        <v>1.6666666666666607E-2</v>
      </c>
      <c r="V44" s="23"/>
    </row>
    <row r="45" spans="2:22" x14ac:dyDescent="0.25">
      <c r="B45" s="38">
        <v>28</v>
      </c>
      <c r="C45" s="96">
        <v>0.65902777777777777</v>
      </c>
      <c r="D45" s="96">
        <v>0.65972222222222221</v>
      </c>
      <c r="E45" s="96">
        <v>0.66597222222222219</v>
      </c>
      <c r="F45" s="96">
        <v>0.67152777777777772</v>
      </c>
      <c r="G45" s="96">
        <v>0.67499999999999993</v>
      </c>
      <c r="H45" s="96">
        <v>0.67708333333333326</v>
      </c>
      <c r="I45" s="96">
        <v>0.68333333333333335</v>
      </c>
      <c r="J45" s="96">
        <v>0.69166666666666665</v>
      </c>
      <c r="K45" s="128">
        <v>0.7</v>
      </c>
      <c r="L45" s="128">
        <v>0.70624999999999993</v>
      </c>
      <c r="M45" s="128">
        <v>0.70972222222222225</v>
      </c>
      <c r="N45" s="128">
        <v>0.71527777777777779</v>
      </c>
      <c r="O45" s="128">
        <v>0.72430555555555554</v>
      </c>
      <c r="P45" s="128">
        <v>0.73125000000000007</v>
      </c>
      <c r="Q45" s="96">
        <v>0.73194444444444451</v>
      </c>
      <c r="R45" s="20">
        <f t="shared" si="3"/>
        <v>27.207000000000001</v>
      </c>
      <c r="S45" s="21">
        <f t="shared" si="5"/>
        <v>7.2916666666666741E-2</v>
      </c>
      <c r="T45" s="22">
        <f t="shared" si="1"/>
        <v>15.546857142857126</v>
      </c>
      <c r="U45" s="39">
        <f t="shared" si="6"/>
        <v>1.6666666666666607E-2</v>
      </c>
      <c r="V45" s="23"/>
    </row>
    <row r="46" spans="2:22" x14ac:dyDescent="0.25">
      <c r="B46" s="38">
        <v>29</v>
      </c>
      <c r="C46" s="96">
        <v>0.67569444444444438</v>
      </c>
      <c r="D46" s="96">
        <v>0.67638888888888882</v>
      </c>
      <c r="E46" s="96">
        <v>0.6826388888888888</v>
      </c>
      <c r="F46" s="96">
        <v>0.68819444444444444</v>
      </c>
      <c r="G46" s="96">
        <v>0.69166666666666665</v>
      </c>
      <c r="H46" s="96">
        <v>0.69374999999999998</v>
      </c>
      <c r="I46" s="96">
        <v>0.7</v>
      </c>
      <c r="J46" s="96">
        <v>0.70833333333333337</v>
      </c>
      <c r="K46" s="128">
        <v>0.71666666666666667</v>
      </c>
      <c r="L46" s="128">
        <v>0.72291666666666665</v>
      </c>
      <c r="M46" s="128">
        <v>0.72638888888888897</v>
      </c>
      <c r="N46" s="128">
        <v>0.73194444444444451</v>
      </c>
      <c r="O46" s="128">
        <v>0.74097222222222225</v>
      </c>
      <c r="P46" s="128">
        <v>0.74791666666666667</v>
      </c>
      <c r="Q46" s="96">
        <v>0.74861111111111112</v>
      </c>
      <c r="R46" s="20">
        <f t="shared" si="3"/>
        <v>27.207000000000001</v>
      </c>
      <c r="S46" s="21">
        <f t="shared" si="5"/>
        <v>7.2916666666666741E-2</v>
      </c>
      <c r="T46" s="22">
        <f t="shared" si="1"/>
        <v>15.546857142857126</v>
      </c>
      <c r="U46" s="39">
        <f t="shared" si="6"/>
        <v>1.5277777777777835E-2</v>
      </c>
      <c r="V46" s="23"/>
    </row>
    <row r="47" spans="2:22" x14ac:dyDescent="0.25">
      <c r="B47" s="38">
        <v>30</v>
      </c>
      <c r="C47" s="96">
        <v>0.69097222222222221</v>
      </c>
      <c r="D47" s="96">
        <v>0.69166666666666665</v>
      </c>
      <c r="E47" s="96">
        <v>0.69791666666666663</v>
      </c>
      <c r="F47" s="96">
        <v>0.70347222222222217</v>
      </c>
      <c r="G47" s="96">
        <v>0.70694444444444438</v>
      </c>
      <c r="H47" s="96">
        <v>0.70902777777777781</v>
      </c>
      <c r="I47" s="96">
        <v>0.71527777777777779</v>
      </c>
      <c r="J47" s="96">
        <v>0.72361111111111109</v>
      </c>
      <c r="K47" s="128">
        <v>0.73194444444444451</v>
      </c>
      <c r="L47" s="128">
        <v>0.73819444444444449</v>
      </c>
      <c r="M47" s="128">
        <v>0.7416666666666667</v>
      </c>
      <c r="N47" s="128">
        <v>0.74722222222222223</v>
      </c>
      <c r="O47" s="128">
        <v>0.75624999999999998</v>
      </c>
      <c r="P47" s="128">
        <v>0.7631944444444444</v>
      </c>
      <c r="Q47" s="96">
        <v>0.76388888888888884</v>
      </c>
      <c r="R47" s="20">
        <f t="shared" si="3"/>
        <v>27.207000000000001</v>
      </c>
      <c r="S47" s="21">
        <f t="shared" si="5"/>
        <v>7.291666666666663E-2</v>
      </c>
      <c r="T47" s="22">
        <f t="shared" si="1"/>
        <v>15.546857142857149</v>
      </c>
      <c r="U47" s="39">
        <f t="shared" si="6"/>
        <v>1.5972222222222165E-2</v>
      </c>
      <c r="V47" s="23"/>
    </row>
    <row r="48" spans="2:22" x14ac:dyDescent="0.25">
      <c r="B48" s="38">
        <v>31</v>
      </c>
      <c r="C48" s="96">
        <v>0.70694444444444438</v>
      </c>
      <c r="D48" s="96">
        <v>0.70763888888888882</v>
      </c>
      <c r="E48" s="96">
        <v>0.71388888888888891</v>
      </c>
      <c r="F48" s="96">
        <v>0.71944444444444444</v>
      </c>
      <c r="G48" s="96">
        <v>0.72291666666666665</v>
      </c>
      <c r="H48" s="96">
        <v>0.72500000000000009</v>
      </c>
      <c r="I48" s="96">
        <v>0.73125000000000007</v>
      </c>
      <c r="J48" s="96">
        <v>0.73958333333333337</v>
      </c>
      <c r="K48" s="128">
        <v>0.74791666666666667</v>
      </c>
      <c r="L48" s="128">
        <v>0.75416666666666665</v>
      </c>
      <c r="M48" s="128">
        <v>0.75763888888888886</v>
      </c>
      <c r="N48" s="128">
        <v>0.7631944444444444</v>
      </c>
      <c r="O48" s="128">
        <v>0.77222222222222225</v>
      </c>
      <c r="P48" s="128">
        <v>0.77916666666666667</v>
      </c>
      <c r="Q48" s="96">
        <v>0.77986111111111112</v>
      </c>
      <c r="R48" s="20">
        <f t="shared" si="3"/>
        <v>27.207000000000001</v>
      </c>
      <c r="S48" s="21">
        <f t="shared" si="5"/>
        <v>7.2916666666666741E-2</v>
      </c>
      <c r="T48" s="22">
        <f t="shared" si="1"/>
        <v>15.546857142857126</v>
      </c>
      <c r="U48" s="39">
        <f t="shared" si="6"/>
        <v>1.5277777777777835E-2</v>
      </c>
      <c r="V48" s="23"/>
    </row>
    <row r="49" spans="2:22" x14ac:dyDescent="0.25">
      <c r="B49" s="38">
        <v>32</v>
      </c>
      <c r="C49" s="96">
        <v>0.72222222222222221</v>
      </c>
      <c r="D49" s="96">
        <v>0.72291666666666665</v>
      </c>
      <c r="E49" s="96">
        <v>0.72916666666666674</v>
      </c>
      <c r="F49" s="96">
        <v>0.73472222222222228</v>
      </c>
      <c r="G49" s="96">
        <v>0.73819444444444449</v>
      </c>
      <c r="H49" s="96">
        <v>0.74027777777777781</v>
      </c>
      <c r="I49" s="96">
        <v>0.74652777777777779</v>
      </c>
      <c r="J49" s="96">
        <v>0.75486111111111109</v>
      </c>
      <c r="K49" s="128">
        <v>0.7631944444444444</v>
      </c>
      <c r="L49" s="128">
        <v>0.76944444444444449</v>
      </c>
      <c r="M49" s="128">
        <v>0.7729166666666667</v>
      </c>
      <c r="N49" s="128">
        <v>0.77847222222222223</v>
      </c>
      <c r="O49" s="128">
        <v>0.78749999999999998</v>
      </c>
      <c r="P49" s="128">
        <v>0.7944444444444444</v>
      </c>
      <c r="Q49" s="96">
        <v>0.79513888888888884</v>
      </c>
      <c r="R49" s="20">
        <f t="shared" si="3"/>
        <v>27.207000000000001</v>
      </c>
      <c r="S49" s="21">
        <f t="shared" si="5"/>
        <v>7.291666666666663E-2</v>
      </c>
      <c r="T49" s="22">
        <f t="shared" si="1"/>
        <v>15.546857142857149</v>
      </c>
      <c r="U49" s="39">
        <f t="shared" si="6"/>
        <v>1.5972222222222276E-2</v>
      </c>
      <c r="V49" s="23"/>
    </row>
    <row r="50" spans="2:22" x14ac:dyDescent="0.25">
      <c r="B50" s="38">
        <v>33</v>
      </c>
      <c r="C50" s="96">
        <v>0.73819444444444449</v>
      </c>
      <c r="D50" s="96">
        <v>0.73888888888888893</v>
      </c>
      <c r="E50" s="96">
        <v>0.74513888888888891</v>
      </c>
      <c r="F50" s="96">
        <v>0.75069444444444444</v>
      </c>
      <c r="G50" s="96">
        <v>0.75416666666666665</v>
      </c>
      <c r="H50" s="96">
        <v>0.75624999999999998</v>
      </c>
      <c r="I50" s="96">
        <v>0.76249999999999996</v>
      </c>
      <c r="J50" s="96">
        <v>0.77083333333333337</v>
      </c>
      <c r="K50" s="128">
        <v>0.77916666666666667</v>
      </c>
      <c r="L50" s="128">
        <v>0.78541666666666665</v>
      </c>
      <c r="M50" s="128">
        <v>0.78888888888888886</v>
      </c>
      <c r="N50" s="128">
        <v>0.7944444444444444</v>
      </c>
      <c r="O50" s="128">
        <v>0.80347222222222214</v>
      </c>
      <c r="P50" s="128">
        <v>0.81041666666666667</v>
      </c>
      <c r="Q50" s="96">
        <v>0.81111111111111112</v>
      </c>
      <c r="R50" s="20">
        <f t="shared" si="3"/>
        <v>27.207000000000001</v>
      </c>
      <c r="S50" s="21">
        <f t="shared" si="5"/>
        <v>7.291666666666663E-2</v>
      </c>
      <c r="T50" s="22">
        <f t="shared" si="1"/>
        <v>15.546857142857149</v>
      </c>
      <c r="U50" s="39">
        <f t="shared" si="6"/>
        <v>1.5277777777777724E-2</v>
      </c>
      <c r="V50" s="23"/>
    </row>
    <row r="51" spans="2:22" x14ac:dyDescent="0.25">
      <c r="B51" s="38">
        <v>34</v>
      </c>
      <c r="C51" s="96">
        <v>0.75347222222222221</v>
      </c>
      <c r="D51" s="96">
        <v>0.75416666666666665</v>
      </c>
      <c r="E51" s="96">
        <v>0.76041666666666663</v>
      </c>
      <c r="F51" s="96">
        <v>0.76597222222222228</v>
      </c>
      <c r="G51" s="96">
        <v>0.76944444444444449</v>
      </c>
      <c r="H51" s="96">
        <v>0.77152777777777781</v>
      </c>
      <c r="I51" s="96">
        <v>0.77777777777777779</v>
      </c>
      <c r="J51" s="96">
        <v>0.78611111111111109</v>
      </c>
      <c r="K51" s="128">
        <v>0.7944444444444444</v>
      </c>
      <c r="L51" s="128">
        <v>0.80069444444444438</v>
      </c>
      <c r="M51" s="128">
        <v>0.80416666666666659</v>
      </c>
      <c r="N51" s="128">
        <v>0.80972222222222223</v>
      </c>
      <c r="O51" s="128">
        <v>0.81874999999999998</v>
      </c>
      <c r="P51" s="128">
        <v>0.8256944444444444</v>
      </c>
      <c r="Q51" s="96">
        <v>0.82638888888888884</v>
      </c>
      <c r="R51" s="20">
        <f t="shared" si="3"/>
        <v>27.207000000000001</v>
      </c>
      <c r="S51" s="21">
        <f t="shared" si="5"/>
        <v>7.291666666666663E-2</v>
      </c>
      <c r="T51" s="22">
        <f t="shared" si="1"/>
        <v>15.546857142857149</v>
      </c>
      <c r="U51" s="39">
        <f t="shared" si="6"/>
        <v>1.5972222222222276E-2</v>
      </c>
      <c r="V51" s="23"/>
    </row>
    <row r="52" spans="2:22" x14ac:dyDescent="0.25">
      <c r="B52" s="38">
        <v>35</v>
      </c>
      <c r="C52" s="96">
        <v>0.76944444444444449</v>
      </c>
      <c r="D52" s="96">
        <v>0.77013888888888893</v>
      </c>
      <c r="E52" s="96">
        <v>0.77638888888888891</v>
      </c>
      <c r="F52" s="96">
        <v>0.78194444444444444</v>
      </c>
      <c r="G52" s="96">
        <v>0.78541666666666665</v>
      </c>
      <c r="H52" s="96">
        <v>0.78749999999999998</v>
      </c>
      <c r="I52" s="96">
        <v>0.79374999999999996</v>
      </c>
      <c r="J52" s="96">
        <v>0.80208333333333326</v>
      </c>
      <c r="K52" s="128">
        <v>0.81041666666666667</v>
      </c>
      <c r="L52" s="128">
        <v>0.81666666666666665</v>
      </c>
      <c r="M52" s="128">
        <v>0.82013888888888886</v>
      </c>
      <c r="N52" s="128">
        <v>0.8256944444444444</v>
      </c>
      <c r="O52" s="128">
        <v>0.83472222222222225</v>
      </c>
      <c r="P52" s="128">
        <v>0.84166666666666667</v>
      </c>
      <c r="Q52" s="96">
        <v>0.84236111111111112</v>
      </c>
      <c r="R52" s="20">
        <f t="shared" si="3"/>
        <v>27.207000000000001</v>
      </c>
      <c r="S52" s="21">
        <f t="shared" si="5"/>
        <v>7.291666666666663E-2</v>
      </c>
      <c r="T52" s="22">
        <f t="shared" si="1"/>
        <v>15.546857142857149</v>
      </c>
      <c r="U52" s="39">
        <f t="shared" si="6"/>
        <v>1.5277777777777724E-2</v>
      </c>
      <c r="V52" s="23"/>
    </row>
    <row r="53" spans="2:22" x14ac:dyDescent="0.25">
      <c r="B53" s="38">
        <v>36</v>
      </c>
      <c r="C53" s="96">
        <v>0.78472222222222221</v>
      </c>
      <c r="D53" s="96">
        <v>0.78541666666666665</v>
      </c>
      <c r="E53" s="96">
        <v>0.79166666666666663</v>
      </c>
      <c r="F53" s="96">
        <v>0.79722222222222217</v>
      </c>
      <c r="G53" s="96">
        <v>0.80069444444444438</v>
      </c>
      <c r="H53" s="96">
        <v>0.8027777777777777</v>
      </c>
      <c r="I53" s="96">
        <v>0.80902777777777779</v>
      </c>
      <c r="J53" s="96">
        <v>0.81736111111111109</v>
      </c>
      <c r="K53" s="128">
        <v>0.8256944444444444</v>
      </c>
      <c r="L53" s="128">
        <v>0.83194444444444438</v>
      </c>
      <c r="M53" s="128">
        <v>0.8354166666666667</v>
      </c>
      <c r="N53" s="128">
        <v>0.84097222222222223</v>
      </c>
      <c r="O53" s="128">
        <v>0.85000000000000009</v>
      </c>
      <c r="P53" s="128">
        <v>0.85694444444444451</v>
      </c>
      <c r="Q53" s="96">
        <v>0.85763888888888895</v>
      </c>
      <c r="R53" s="20">
        <f t="shared" si="3"/>
        <v>27.207000000000001</v>
      </c>
      <c r="S53" s="21">
        <f t="shared" si="5"/>
        <v>7.2916666666666741E-2</v>
      </c>
      <c r="T53" s="22">
        <f t="shared" si="1"/>
        <v>15.546857142857126</v>
      </c>
      <c r="U53" s="39">
        <f t="shared" si="6"/>
        <v>1.5972222222222165E-2</v>
      </c>
      <c r="V53" s="23"/>
    </row>
    <row r="54" spans="2:22" x14ac:dyDescent="0.25">
      <c r="B54" s="38">
        <v>37</v>
      </c>
      <c r="C54" s="96">
        <v>0.80069444444444438</v>
      </c>
      <c r="D54" s="96">
        <v>0.80138888888888882</v>
      </c>
      <c r="E54" s="96">
        <v>0.8076388888888888</v>
      </c>
      <c r="F54" s="96">
        <v>0.81319444444444444</v>
      </c>
      <c r="G54" s="96">
        <v>0.81666666666666665</v>
      </c>
      <c r="H54" s="96">
        <v>0.81874999999999998</v>
      </c>
      <c r="I54" s="96">
        <v>0.82499999999999996</v>
      </c>
      <c r="J54" s="96">
        <v>0.83333333333333337</v>
      </c>
      <c r="K54" s="128">
        <v>0.84166666666666667</v>
      </c>
      <c r="L54" s="128">
        <v>0.84791666666666665</v>
      </c>
      <c r="M54" s="128">
        <v>0.85138888888888897</v>
      </c>
      <c r="N54" s="128">
        <v>0.85694444444444451</v>
      </c>
      <c r="O54" s="128">
        <v>0.86597222222222225</v>
      </c>
      <c r="P54" s="128">
        <v>0.87291666666666667</v>
      </c>
      <c r="Q54" s="96">
        <v>0.87361111111111112</v>
      </c>
      <c r="R54" s="20">
        <f t="shared" si="3"/>
        <v>27.207000000000001</v>
      </c>
      <c r="S54" s="21">
        <f t="shared" si="5"/>
        <v>7.2916666666666741E-2</v>
      </c>
      <c r="T54" s="22">
        <f t="shared" si="1"/>
        <v>15.546857142857126</v>
      </c>
      <c r="U54" s="39">
        <f t="shared" si="6"/>
        <v>1.5277777777777835E-2</v>
      </c>
      <c r="V54" s="23"/>
    </row>
    <row r="55" spans="2:22" x14ac:dyDescent="0.25">
      <c r="B55" s="38">
        <v>38</v>
      </c>
      <c r="C55" s="96">
        <v>0.81597222222222221</v>
      </c>
      <c r="D55" s="96">
        <v>0.81666666666666665</v>
      </c>
      <c r="E55" s="96">
        <v>0.82291666666666663</v>
      </c>
      <c r="F55" s="96">
        <v>0.82847222222222217</v>
      </c>
      <c r="G55" s="96">
        <v>0.83194444444444438</v>
      </c>
      <c r="H55" s="96">
        <v>0.83402777777777781</v>
      </c>
      <c r="I55" s="96">
        <v>0.84027777777777779</v>
      </c>
      <c r="J55" s="96">
        <v>0.84861111111111109</v>
      </c>
      <c r="K55" s="128">
        <v>0.85694444444444451</v>
      </c>
      <c r="L55" s="128">
        <v>0.86319444444444449</v>
      </c>
      <c r="M55" s="128">
        <v>0.8666666666666667</v>
      </c>
      <c r="N55" s="128">
        <v>0.87222222222222223</v>
      </c>
      <c r="O55" s="128">
        <v>0.88124999999999998</v>
      </c>
      <c r="P55" s="128">
        <v>0.8881944444444444</v>
      </c>
      <c r="Q55" s="96">
        <v>0.88888888888888884</v>
      </c>
      <c r="R55" s="20">
        <f t="shared" si="3"/>
        <v>27.207000000000001</v>
      </c>
      <c r="S55" s="21">
        <f t="shared" ref="S55:S65" si="7">Q55-C55</f>
        <v>7.291666666666663E-2</v>
      </c>
      <c r="T55" s="22">
        <f t="shared" ref="T55:T65" si="8">60*$I$70/(S55*60*24)</f>
        <v>15.546857142857149</v>
      </c>
      <c r="U55" s="39">
        <f t="shared" ref="U55:U63" si="9">C56-C55</f>
        <v>1.736111111111116E-2</v>
      </c>
      <c r="V55" s="23"/>
    </row>
    <row r="56" spans="2:22" x14ac:dyDescent="0.25">
      <c r="B56" s="38">
        <v>39</v>
      </c>
      <c r="C56" s="96">
        <v>0.83333333333333337</v>
      </c>
      <c r="D56" s="96">
        <v>0.83402777777777781</v>
      </c>
      <c r="E56" s="96">
        <v>0.84027777777777779</v>
      </c>
      <c r="F56" s="96">
        <v>0.84583333333333333</v>
      </c>
      <c r="G56" s="96">
        <v>0.84930555555555554</v>
      </c>
      <c r="H56" s="96">
        <v>0.85069444444444453</v>
      </c>
      <c r="I56" s="96">
        <v>0.85625000000000007</v>
      </c>
      <c r="J56" s="96">
        <v>0.86388888888888893</v>
      </c>
      <c r="K56" s="128">
        <v>0.87013888888888891</v>
      </c>
      <c r="L56" s="128">
        <v>0.87569444444444444</v>
      </c>
      <c r="M56" s="128">
        <v>0.87916666666666665</v>
      </c>
      <c r="N56" s="128">
        <v>0.88472222222222219</v>
      </c>
      <c r="O56" s="128">
        <v>0.89375000000000004</v>
      </c>
      <c r="P56" s="128">
        <v>0.90069444444444446</v>
      </c>
      <c r="Q56" s="96">
        <v>0.90138888888888891</v>
      </c>
      <c r="R56" s="20">
        <f t="shared" si="3"/>
        <v>27.207000000000001</v>
      </c>
      <c r="S56" s="21">
        <f t="shared" si="7"/>
        <v>6.8055555555555536E-2</v>
      </c>
      <c r="T56" s="22">
        <f t="shared" si="8"/>
        <v>16.657346938775515</v>
      </c>
      <c r="U56" s="39">
        <f t="shared" si="9"/>
        <v>1.6666666666666718E-2</v>
      </c>
      <c r="V56" s="23"/>
    </row>
    <row r="57" spans="2:22" x14ac:dyDescent="0.25">
      <c r="B57" s="38">
        <v>40</v>
      </c>
      <c r="C57" s="96">
        <v>0.85000000000000009</v>
      </c>
      <c r="D57" s="96">
        <v>0.85069444444444453</v>
      </c>
      <c r="E57" s="96">
        <v>0.85694444444444451</v>
      </c>
      <c r="F57" s="96">
        <v>0.86250000000000004</v>
      </c>
      <c r="G57" s="96">
        <v>0.86597222222222225</v>
      </c>
      <c r="H57" s="96">
        <v>0.86736111111111114</v>
      </c>
      <c r="I57" s="96">
        <v>0.87291666666666667</v>
      </c>
      <c r="J57" s="96">
        <v>0.88055555555555554</v>
      </c>
      <c r="K57" s="128">
        <v>0.88680555555555551</v>
      </c>
      <c r="L57" s="128">
        <v>0.89236111111111116</v>
      </c>
      <c r="M57" s="128">
        <v>0.89583333333333337</v>
      </c>
      <c r="N57" s="128">
        <v>0.90138888888888891</v>
      </c>
      <c r="O57" s="128">
        <v>0.91041666666666665</v>
      </c>
      <c r="P57" s="128">
        <v>0.91736111111111107</v>
      </c>
      <c r="Q57" s="96">
        <v>0.91805555555555551</v>
      </c>
      <c r="R57" s="20">
        <f t="shared" si="3"/>
        <v>27.207000000000001</v>
      </c>
      <c r="S57" s="21">
        <f t="shared" si="7"/>
        <v>6.8055555555555425E-2</v>
      </c>
      <c r="T57" s="22">
        <f t="shared" si="8"/>
        <v>16.657346938775543</v>
      </c>
      <c r="U57" s="39">
        <f t="shared" si="9"/>
        <v>1.7361111111111049E-2</v>
      </c>
      <c r="V57" s="23"/>
    </row>
    <row r="58" spans="2:22" x14ac:dyDescent="0.25">
      <c r="B58" s="38">
        <v>41</v>
      </c>
      <c r="C58" s="96">
        <v>0.86736111111111114</v>
      </c>
      <c r="D58" s="96">
        <v>0.86805555555555558</v>
      </c>
      <c r="E58" s="96">
        <v>0.87430555555555556</v>
      </c>
      <c r="F58" s="96">
        <v>0.87986111111111109</v>
      </c>
      <c r="G58" s="96">
        <v>0.8833333333333333</v>
      </c>
      <c r="H58" s="96">
        <v>0.88472222222222219</v>
      </c>
      <c r="I58" s="96">
        <v>0.89027777777777772</v>
      </c>
      <c r="J58" s="96">
        <v>0.8979166666666667</v>
      </c>
      <c r="K58" s="128">
        <v>0.90416666666666667</v>
      </c>
      <c r="L58" s="128">
        <v>0.90972222222222221</v>
      </c>
      <c r="M58" s="128">
        <v>0.91319444444444442</v>
      </c>
      <c r="N58" s="128">
        <v>0.91874999999999996</v>
      </c>
      <c r="O58" s="128">
        <v>0.9277777777777777</v>
      </c>
      <c r="P58" s="128">
        <v>0.93472222222222223</v>
      </c>
      <c r="Q58" s="96">
        <v>0.93541666666666667</v>
      </c>
      <c r="R58" s="20">
        <f t="shared" si="3"/>
        <v>27.207000000000001</v>
      </c>
      <c r="S58" s="21">
        <f t="shared" si="7"/>
        <v>6.8055555555555536E-2</v>
      </c>
      <c r="T58" s="22">
        <f t="shared" si="8"/>
        <v>16.657346938775515</v>
      </c>
      <c r="U58" s="39">
        <f t="shared" si="9"/>
        <v>1.6666666666666607E-2</v>
      </c>
      <c r="V58" s="23"/>
    </row>
    <row r="59" spans="2:22" x14ac:dyDescent="0.25">
      <c r="B59" s="38">
        <v>42</v>
      </c>
      <c r="C59" s="96">
        <v>0.88402777777777775</v>
      </c>
      <c r="D59" s="96">
        <v>0.88472222222222219</v>
      </c>
      <c r="E59" s="96">
        <v>0.89097222222222228</v>
      </c>
      <c r="F59" s="96">
        <v>0.8979166666666667</v>
      </c>
      <c r="G59" s="96">
        <v>0.90138888888888891</v>
      </c>
      <c r="H59" s="96">
        <v>0.90277777777777779</v>
      </c>
      <c r="I59" s="96">
        <v>0.90833333333333333</v>
      </c>
      <c r="J59" s="96">
        <v>0.91597222222222219</v>
      </c>
      <c r="K59" s="128">
        <v>0.92222222222222217</v>
      </c>
      <c r="L59" s="128">
        <v>0.9277777777777777</v>
      </c>
      <c r="M59" s="128">
        <v>0.93055555555555547</v>
      </c>
      <c r="N59" s="128">
        <v>0.93541666666666667</v>
      </c>
      <c r="O59" s="128">
        <v>0.94166666666666665</v>
      </c>
      <c r="P59" s="128">
        <v>0.94791666666666663</v>
      </c>
      <c r="Q59" s="96">
        <v>0.94861111111111107</v>
      </c>
      <c r="R59" s="20">
        <f t="shared" si="3"/>
        <v>27.207000000000001</v>
      </c>
      <c r="S59" s="21">
        <f t="shared" si="7"/>
        <v>6.4583333333333326E-2</v>
      </c>
      <c r="T59" s="22">
        <f t="shared" si="8"/>
        <v>17.552903225806457</v>
      </c>
      <c r="U59" s="39">
        <f t="shared" si="9"/>
        <v>1.9444444444444486E-2</v>
      </c>
      <c r="V59" s="23"/>
    </row>
    <row r="60" spans="2:22" x14ac:dyDescent="0.25">
      <c r="B60" s="38">
        <v>43</v>
      </c>
      <c r="C60" s="96">
        <v>0.90347222222222223</v>
      </c>
      <c r="D60" s="96">
        <v>0.90416666666666667</v>
      </c>
      <c r="E60" s="96">
        <v>0.91041666666666665</v>
      </c>
      <c r="F60" s="96">
        <v>0.91736111111111107</v>
      </c>
      <c r="G60" s="96">
        <v>0.92083333333333328</v>
      </c>
      <c r="H60" s="96">
        <v>0.92222222222222217</v>
      </c>
      <c r="I60" s="96">
        <v>0.9277777777777777</v>
      </c>
      <c r="J60" s="96">
        <v>0.93541666666666667</v>
      </c>
      <c r="K60" s="128">
        <v>0.94166666666666665</v>
      </c>
      <c r="L60" s="128">
        <v>0.94722222222222219</v>
      </c>
      <c r="M60" s="128">
        <v>0.95</v>
      </c>
      <c r="N60" s="128">
        <v>0.95486111111111105</v>
      </c>
      <c r="O60" s="128">
        <v>0.96111111111111114</v>
      </c>
      <c r="P60" s="128">
        <v>0.96736111111111112</v>
      </c>
      <c r="Q60" s="96">
        <v>0.96805555555555556</v>
      </c>
      <c r="R60" s="20">
        <f t="shared" si="3"/>
        <v>27.207000000000001</v>
      </c>
      <c r="S60" s="21">
        <f t="shared" si="7"/>
        <v>6.4583333333333326E-2</v>
      </c>
      <c r="T60" s="22">
        <f t="shared" si="8"/>
        <v>17.552903225806457</v>
      </c>
      <c r="U60" s="39">
        <f t="shared" si="9"/>
        <v>1.9444444444444375E-2</v>
      </c>
      <c r="V60" s="23"/>
    </row>
    <row r="61" spans="2:22" x14ac:dyDescent="0.25">
      <c r="B61" s="38">
        <v>44</v>
      </c>
      <c r="C61" s="96">
        <v>0.92291666666666661</v>
      </c>
      <c r="D61" s="96">
        <v>0.92361111111111105</v>
      </c>
      <c r="E61" s="96">
        <v>0.92986111111111103</v>
      </c>
      <c r="F61" s="96">
        <v>0.93680555555555556</v>
      </c>
      <c r="G61" s="96">
        <v>0.94027777777777777</v>
      </c>
      <c r="H61" s="96">
        <v>0.94166666666666665</v>
      </c>
      <c r="I61" s="96">
        <v>0.94722222222222219</v>
      </c>
      <c r="J61" s="96">
        <v>0.95486111111111105</v>
      </c>
      <c r="K61" s="128">
        <v>0.96111111111111114</v>
      </c>
      <c r="L61" s="128">
        <v>0.96666666666666667</v>
      </c>
      <c r="M61" s="128">
        <v>0.96944444444444444</v>
      </c>
      <c r="N61" s="128">
        <v>0.97430555555555554</v>
      </c>
      <c r="O61" s="128">
        <v>0.98055555555555562</v>
      </c>
      <c r="P61" s="128">
        <v>0.9868055555555556</v>
      </c>
      <c r="Q61" s="96">
        <v>0.98750000000000004</v>
      </c>
      <c r="R61" s="20">
        <f t="shared" si="3"/>
        <v>27.207000000000001</v>
      </c>
      <c r="S61" s="21">
        <f t="shared" si="7"/>
        <v>6.4583333333333437E-2</v>
      </c>
      <c r="T61" s="22">
        <f t="shared" si="8"/>
        <v>17.552903225806425</v>
      </c>
      <c r="U61" s="39">
        <f t="shared" si="9"/>
        <v>1.9444444444444486E-2</v>
      </c>
      <c r="V61" s="23"/>
    </row>
    <row r="62" spans="2:22" x14ac:dyDescent="0.25">
      <c r="B62" s="38">
        <v>45</v>
      </c>
      <c r="C62" s="96">
        <v>0.94236111111111109</v>
      </c>
      <c r="D62" s="96">
        <v>0.94374999999999998</v>
      </c>
      <c r="E62" s="96">
        <v>0.9506944444444444</v>
      </c>
      <c r="F62" s="96">
        <v>0.95624999999999993</v>
      </c>
      <c r="G62" s="96">
        <v>0.96180555555555558</v>
      </c>
      <c r="H62" s="96">
        <v>0.96319444444444446</v>
      </c>
      <c r="I62" s="96">
        <v>0.96875</v>
      </c>
      <c r="J62" s="96">
        <v>0.97500000000000009</v>
      </c>
      <c r="K62" s="128">
        <v>0.98055555555555562</v>
      </c>
      <c r="L62" s="128">
        <v>0.98611111111111116</v>
      </c>
      <c r="M62" s="128">
        <v>0.98819444444444449</v>
      </c>
      <c r="N62" s="128">
        <v>0.99236111111111114</v>
      </c>
      <c r="O62" s="128">
        <v>0.99930555555555556</v>
      </c>
      <c r="P62" s="128">
        <v>4.8611111111111112E-3</v>
      </c>
      <c r="Q62" s="96">
        <v>5.5555555555555558E-3</v>
      </c>
      <c r="R62" s="20">
        <f t="shared" si="3"/>
        <v>27.207000000000001</v>
      </c>
      <c r="S62" s="21">
        <f>(Q62+1)-C62</f>
        <v>6.3194444444444442E-2</v>
      </c>
      <c r="T62" s="22">
        <f t="shared" si="8"/>
        <v>17.938681318681319</v>
      </c>
      <c r="U62" s="39">
        <f t="shared" si="9"/>
        <v>2.3611111111111138E-2</v>
      </c>
      <c r="V62" s="23"/>
    </row>
    <row r="63" spans="2:22" x14ac:dyDescent="0.25">
      <c r="B63" s="38">
        <v>46</v>
      </c>
      <c r="C63" s="96">
        <v>0.96597222222222223</v>
      </c>
      <c r="D63" s="96">
        <v>0.96736111111111112</v>
      </c>
      <c r="E63" s="96">
        <v>0.97430555555555554</v>
      </c>
      <c r="F63" s="96">
        <v>0.97986111111111118</v>
      </c>
      <c r="G63" s="96">
        <v>0.98541666666666672</v>
      </c>
      <c r="H63" s="96">
        <v>0.9868055555555556</v>
      </c>
      <c r="I63" s="96">
        <v>0.99236111111111114</v>
      </c>
      <c r="J63" s="96">
        <v>0.99861111111111112</v>
      </c>
      <c r="K63" s="128">
        <v>4.1666666666666666E-3</v>
      </c>
      <c r="L63" s="128">
        <v>9.7222222222222224E-3</v>
      </c>
      <c r="M63" s="128">
        <v>1.1805555555555555E-2</v>
      </c>
      <c r="N63" s="128">
        <v>1.5972222222222221E-2</v>
      </c>
      <c r="O63" s="128">
        <v>2.2916666666666665E-2</v>
      </c>
      <c r="P63" s="128">
        <v>2.8472222222222222E-2</v>
      </c>
      <c r="Q63" s="96">
        <v>2.9166666666666667E-2</v>
      </c>
      <c r="R63" s="20">
        <f t="shared" si="3"/>
        <v>27.207000000000001</v>
      </c>
      <c r="S63" s="21">
        <f t="shared" ref="S63:S64" si="10">(Q63+1)-C63</f>
        <v>6.3194444444444331E-2</v>
      </c>
      <c r="T63" s="22">
        <f t="shared" si="8"/>
        <v>17.938681318681354</v>
      </c>
      <c r="U63" s="39">
        <f t="shared" si="9"/>
        <v>2.3611111111111138E-2</v>
      </c>
      <c r="V63" s="23"/>
    </row>
    <row r="64" spans="2:22" x14ac:dyDescent="0.25">
      <c r="B64" s="38">
        <v>47</v>
      </c>
      <c r="C64" s="96">
        <v>0.98958333333333337</v>
      </c>
      <c r="D64" s="96">
        <v>0.99097222222222225</v>
      </c>
      <c r="E64" s="96">
        <v>0.99791666666666667</v>
      </c>
      <c r="F64" s="96">
        <v>3.472222222222222E-3</v>
      </c>
      <c r="G64" s="96">
        <v>9.0277777777777769E-3</v>
      </c>
      <c r="H64" s="96">
        <v>1.0416666666666666E-2</v>
      </c>
      <c r="I64" s="96">
        <v>1.5972222222222221E-2</v>
      </c>
      <c r="J64" s="96">
        <v>2.2222222222222223E-2</v>
      </c>
      <c r="K64" s="128">
        <v>2.7777777777777776E-2</v>
      </c>
      <c r="L64" s="128">
        <v>3.3333333333333333E-2</v>
      </c>
      <c r="M64" s="128">
        <v>3.5416666666666666E-2</v>
      </c>
      <c r="N64" s="128">
        <v>3.9583333333333331E-2</v>
      </c>
      <c r="O64" s="128">
        <v>4.6527777777777779E-2</v>
      </c>
      <c r="P64" s="128">
        <v>5.2083333333333329E-2</v>
      </c>
      <c r="Q64" s="96">
        <v>5.2777777777777778E-2</v>
      </c>
      <c r="R64" s="20">
        <f t="shared" si="3"/>
        <v>27.207000000000001</v>
      </c>
      <c r="S64" s="21">
        <f t="shared" si="10"/>
        <v>6.3194444444444442E-2</v>
      </c>
      <c r="T64" s="22">
        <f t="shared" si="8"/>
        <v>17.938681318681319</v>
      </c>
      <c r="U64" s="39">
        <f>(C65+1)-C64</f>
        <v>2.3611111111111138E-2</v>
      </c>
      <c r="V64" s="23"/>
    </row>
    <row r="65" spans="2:22" x14ac:dyDescent="0.25">
      <c r="B65" s="38">
        <v>48</v>
      </c>
      <c r="C65" s="96">
        <v>1.3194444444444444E-2</v>
      </c>
      <c r="D65" s="96">
        <v>1.4583333333333334E-2</v>
      </c>
      <c r="E65" s="96">
        <v>2.1527777777777778E-2</v>
      </c>
      <c r="F65" s="96">
        <v>2.7083333333333334E-2</v>
      </c>
      <c r="G65" s="96">
        <v>3.2638888888888891E-2</v>
      </c>
      <c r="H65" s="96">
        <v>3.4027777777777775E-2</v>
      </c>
      <c r="I65" s="96">
        <v>3.9583333333333331E-2</v>
      </c>
      <c r="J65" s="96">
        <v>4.583333333333333E-2</v>
      </c>
      <c r="K65" s="128">
        <v>5.1388888888888887E-2</v>
      </c>
      <c r="L65" s="128">
        <v>5.6944444444444443E-2</v>
      </c>
      <c r="M65" s="128">
        <v>5.9027777777777776E-2</v>
      </c>
      <c r="N65" s="128">
        <v>6.3194444444444442E-2</v>
      </c>
      <c r="O65" s="128">
        <v>7.013888888888889E-2</v>
      </c>
      <c r="P65" s="128">
        <v>7.5694444444444439E-2</v>
      </c>
      <c r="Q65" s="96">
        <v>7.6388888888888895E-2</v>
      </c>
      <c r="R65" s="20">
        <f t="shared" si="3"/>
        <v>27.207000000000001</v>
      </c>
      <c r="S65" s="21">
        <f t="shared" si="7"/>
        <v>6.3194444444444456E-2</v>
      </c>
      <c r="T65" s="22">
        <f t="shared" si="8"/>
        <v>17.938681318681315</v>
      </c>
      <c r="U65" s="133"/>
      <c r="V65" s="23"/>
    </row>
    <row r="66" spans="2:22" ht="79.5" customHeight="1" x14ac:dyDescent="0.25">
      <c r="B66" s="3"/>
      <c r="C66" s="3"/>
      <c r="D66" s="3"/>
      <c r="E66" s="3"/>
      <c r="F66" s="3"/>
      <c r="G66" s="3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5"/>
      <c r="U66" s="3"/>
    </row>
    <row r="67" spans="2:22" ht="18" customHeight="1" x14ac:dyDescent="0.25">
      <c r="B67" s="3"/>
      <c r="C67" s="3" t="s">
        <v>18</v>
      </c>
      <c r="D67" s="3"/>
      <c r="E67" s="3"/>
      <c r="F67" s="3"/>
      <c r="G67" s="3"/>
      <c r="I67" s="26">
        <v>41</v>
      </c>
      <c r="K67" s="25"/>
      <c r="L67" s="25"/>
      <c r="M67" s="25"/>
      <c r="N67" s="25"/>
      <c r="O67" s="25"/>
      <c r="P67" s="3"/>
      <c r="Q67" s="3"/>
      <c r="R67" s="3"/>
      <c r="S67" s="3"/>
      <c r="T67" s="3"/>
      <c r="U67" s="3"/>
    </row>
    <row r="68" spans="2:22" ht="18" customHeight="1" x14ac:dyDescent="0.25">
      <c r="B68" s="3"/>
      <c r="C68" s="3" t="s">
        <v>19</v>
      </c>
      <c r="D68" s="3"/>
      <c r="E68" s="3"/>
      <c r="F68" s="3"/>
      <c r="G68" s="3"/>
      <c r="I68" s="26">
        <v>7</v>
      </c>
      <c r="K68" s="25"/>
      <c r="L68" s="25"/>
      <c r="M68" s="25"/>
      <c r="N68" s="25"/>
      <c r="O68" s="25"/>
      <c r="P68" s="3"/>
      <c r="Q68" s="3"/>
      <c r="R68" s="3"/>
      <c r="S68" s="3"/>
      <c r="T68" s="3"/>
      <c r="U68" s="3"/>
    </row>
    <row r="69" spans="2:22" ht="18" customHeight="1" x14ac:dyDescent="0.25">
      <c r="B69" s="3"/>
      <c r="C69" s="3" t="s">
        <v>20</v>
      </c>
      <c r="D69" s="3"/>
      <c r="E69" s="3"/>
      <c r="F69" s="3"/>
      <c r="G69" s="3"/>
      <c r="I69" s="26">
        <f>I67+I68</f>
        <v>48</v>
      </c>
      <c r="K69" s="25"/>
      <c r="L69" s="25"/>
      <c r="M69" s="25"/>
      <c r="N69" s="25"/>
      <c r="O69" s="25"/>
      <c r="P69" s="3"/>
      <c r="Q69" s="3"/>
      <c r="R69" s="3"/>
      <c r="S69" s="3"/>
      <c r="T69" s="3"/>
      <c r="U69" s="3"/>
    </row>
    <row r="70" spans="2:22" ht="18" customHeight="1" x14ac:dyDescent="0.25">
      <c r="B70" s="3"/>
      <c r="C70" s="3" t="s">
        <v>21</v>
      </c>
      <c r="D70" s="3"/>
      <c r="E70" s="3"/>
      <c r="F70" s="3"/>
      <c r="G70" s="3"/>
      <c r="I70" s="27">
        <f>R16</f>
        <v>27.207000000000001</v>
      </c>
      <c r="K70" s="25"/>
      <c r="L70" s="25"/>
      <c r="M70" s="25"/>
      <c r="N70" s="25"/>
      <c r="O70" s="25"/>
      <c r="P70" s="3"/>
      <c r="Q70" s="3"/>
      <c r="R70" s="3"/>
      <c r="S70" s="3"/>
      <c r="T70" s="3"/>
      <c r="U70" s="3"/>
    </row>
    <row r="71" spans="2:22" x14ac:dyDescent="0.25">
      <c r="C71" s="3" t="s">
        <v>22</v>
      </c>
      <c r="I71" s="26">
        <f>8*(0.391+0.386)</f>
        <v>6.2160000000000002</v>
      </c>
      <c r="K71" s="25"/>
      <c r="L71" s="25"/>
      <c r="M71" s="25"/>
      <c r="N71" s="25"/>
      <c r="O71" s="25"/>
      <c r="P71" s="3"/>
    </row>
    <row r="72" spans="2:22" x14ac:dyDescent="0.25">
      <c r="C72" s="3" t="s">
        <v>23</v>
      </c>
      <c r="D72" s="28"/>
      <c r="E72" s="28"/>
      <c r="F72" s="28"/>
      <c r="G72" s="28"/>
      <c r="H72" s="28"/>
      <c r="I72" s="26">
        <f>+I71*6</f>
        <v>37.295999999999999</v>
      </c>
      <c r="K72" s="25"/>
      <c r="L72" s="25"/>
      <c r="M72" s="25"/>
      <c r="N72" s="25"/>
      <c r="O72" s="25"/>
      <c r="P72" s="3"/>
    </row>
    <row r="73" spans="2:22" x14ac:dyDescent="0.25">
      <c r="C73" s="3" t="s">
        <v>24</v>
      </c>
    </row>
    <row r="79" spans="2:22" x14ac:dyDescent="0.25">
      <c r="B79" s="30" t="s">
        <v>25</v>
      </c>
    </row>
    <row r="80" spans="2:22" x14ac:dyDescent="0.25">
      <c r="B80" s="31" t="s">
        <v>26</v>
      </c>
    </row>
    <row r="81" spans="2:2" x14ac:dyDescent="0.25">
      <c r="B81" s="31" t="s">
        <v>27</v>
      </c>
    </row>
    <row r="82" spans="2:2" x14ac:dyDescent="0.25">
      <c r="B82" s="31" t="s">
        <v>28</v>
      </c>
    </row>
    <row r="83" spans="2:2" x14ac:dyDescent="0.25">
      <c r="B83" s="31" t="s">
        <v>29</v>
      </c>
    </row>
    <row r="84" spans="2:2" x14ac:dyDescent="0.25">
      <c r="B84" s="31" t="s">
        <v>30</v>
      </c>
    </row>
    <row r="85" spans="2:2" x14ac:dyDescent="0.25">
      <c r="B85" s="30" t="s">
        <v>31</v>
      </c>
    </row>
    <row r="86" spans="2:2" x14ac:dyDescent="0.25">
      <c r="B86" s="30" t="s">
        <v>32</v>
      </c>
    </row>
    <row r="87" spans="2:2" x14ac:dyDescent="0.25">
      <c r="B87" s="31"/>
    </row>
  </sheetData>
  <mergeCells count="7">
    <mergeCell ref="U14:U17"/>
    <mergeCell ref="R16:R17"/>
    <mergeCell ref="B14:B15"/>
    <mergeCell ref="D14:P14"/>
    <mergeCell ref="R14:R15"/>
    <mergeCell ref="S14:S17"/>
    <mergeCell ref="T14:T17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60" fitToHeight="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  <pageSetUpPr fitToPage="1"/>
  </sheetPr>
  <dimension ref="B1:Z109"/>
  <sheetViews>
    <sheetView topLeftCell="A13" zoomScaleNormal="100" workbookViewId="0">
      <selection activeCell="AD21" sqref="AD21"/>
    </sheetView>
  </sheetViews>
  <sheetFormatPr baseColWidth="10" defaultRowHeight="15" x14ac:dyDescent="0.25"/>
  <cols>
    <col min="1" max="1" width="4.28515625" customWidth="1"/>
    <col min="2" max="2" width="14.140625" customWidth="1"/>
    <col min="3" max="3" width="6.85546875" customWidth="1"/>
    <col min="4" max="8" width="5.7109375" customWidth="1"/>
    <col min="9" max="9" width="6.28515625" customWidth="1"/>
    <col min="10" max="20" width="5.7109375" customWidth="1"/>
    <col min="21" max="21" width="9" customWidth="1"/>
    <col min="22" max="22" width="6" customWidth="1"/>
    <col min="23" max="24" width="5.7109375" customWidth="1"/>
    <col min="25" max="28" width="10.42578125" customWidth="1"/>
  </cols>
  <sheetData>
    <row r="1" spans="2:25" ht="15.75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5.75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5.75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5.75" x14ac:dyDescent="0.25">
      <c r="B4" s="7" t="s">
        <v>3</v>
      </c>
      <c r="C4" s="3"/>
      <c r="D4" s="3"/>
      <c r="E4" s="3"/>
      <c r="F4" s="4" t="s">
        <v>49</v>
      </c>
      <c r="G4" s="3"/>
      <c r="H4" s="4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8"/>
      <c r="V4" s="8"/>
      <c r="W4" s="8"/>
      <c r="X4" s="8"/>
      <c r="Y4" s="3"/>
    </row>
    <row r="5" spans="2:25" ht="15.75" x14ac:dyDescent="0.25">
      <c r="B5" s="7" t="s">
        <v>4</v>
      </c>
      <c r="C5" s="3"/>
      <c r="D5" s="9"/>
      <c r="E5" s="3"/>
      <c r="F5" s="4">
        <v>121</v>
      </c>
      <c r="G5" s="3"/>
      <c r="H5" s="4"/>
      <c r="K5" s="3"/>
      <c r="L5" s="3"/>
      <c r="M5" s="3"/>
      <c r="N5" s="3"/>
      <c r="O5" s="3"/>
      <c r="P5" s="3"/>
      <c r="Q5" s="3"/>
      <c r="R5" s="3"/>
      <c r="S5" s="3"/>
      <c r="T5" s="3"/>
      <c r="U5" s="8"/>
      <c r="V5" s="8"/>
      <c r="W5" s="8"/>
      <c r="X5" s="8"/>
      <c r="Y5" s="3"/>
    </row>
    <row r="6" spans="2:25" ht="15.75" x14ac:dyDescent="0.25">
      <c r="B6" s="7" t="s">
        <v>5</v>
      </c>
      <c r="C6" s="3"/>
      <c r="D6" s="3"/>
      <c r="E6" s="3"/>
      <c r="F6" s="4" t="s">
        <v>88</v>
      </c>
      <c r="G6" s="3"/>
      <c r="H6" s="4"/>
      <c r="K6" s="3"/>
      <c r="L6" s="3"/>
      <c r="M6" s="3"/>
      <c r="N6" s="3"/>
      <c r="O6" s="3"/>
      <c r="P6" s="3"/>
      <c r="Q6" s="3"/>
      <c r="R6" s="3"/>
      <c r="S6" s="3"/>
      <c r="T6" s="3"/>
      <c r="U6" s="8"/>
      <c r="V6" s="8"/>
      <c r="W6" s="8"/>
      <c r="X6" s="8"/>
      <c r="Y6" s="3"/>
    </row>
    <row r="7" spans="2:25" ht="15.75" x14ac:dyDescent="0.25">
      <c r="B7" s="7" t="s">
        <v>6</v>
      </c>
      <c r="C7" s="3"/>
      <c r="D7" s="3"/>
      <c r="E7" s="3"/>
      <c r="F7" s="4">
        <v>121</v>
      </c>
      <c r="G7" s="9"/>
      <c r="H7" s="4" t="s">
        <v>84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.75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9.5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9.5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19.5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5.75" thickBot="1" x14ac:dyDescent="0.3"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"/>
    </row>
    <row r="13" spans="2:25" ht="15.75" thickBot="1" x14ac:dyDescent="0.3">
      <c r="B13" s="164" t="s">
        <v>8</v>
      </c>
      <c r="C13" s="12" t="s">
        <v>9</v>
      </c>
      <c r="D13" s="148" t="s">
        <v>10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5"/>
      <c r="U13" s="13" t="s">
        <v>11</v>
      </c>
      <c r="V13" s="161" t="s">
        <v>12</v>
      </c>
      <c r="W13" s="161" t="s">
        <v>13</v>
      </c>
      <c r="X13" s="161" t="s">
        <v>14</v>
      </c>
      <c r="Y13" s="161" t="s">
        <v>15</v>
      </c>
    </row>
    <row r="14" spans="2:25" ht="100.5" thickBot="1" x14ac:dyDescent="0.3">
      <c r="B14" s="165"/>
      <c r="C14" s="40" t="s">
        <v>51</v>
      </c>
      <c r="D14" s="41" t="s">
        <v>52</v>
      </c>
      <c r="E14" s="41" t="s">
        <v>53</v>
      </c>
      <c r="F14" s="41" t="s">
        <v>54</v>
      </c>
      <c r="G14" s="41" t="s">
        <v>55</v>
      </c>
      <c r="H14" s="41" t="s">
        <v>56</v>
      </c>
      <c r="I14" s="41" t="s">
        <v>57</v>
      </c>
      <c r="J14" s="41" t="s">
        <v>58</v>
      </c>
      <c r="K14" s="41" t="s">
        <v>59</v>
      </c>
      <c r="L14" s="40" t="s">
        <v>60</v>
      </c>
      <c r="M14" s="41" t="s">
        <v>59</v>
      </c>
      <c r="N14" s="41" t="s">
        <v>58</v>
      </c>
      <c r="O14" s="41" t="s">
        <v>61</v>
      </c>
      <c r="P14" s="41" t="s">
        <v>56</v>
      </c>
      <c r="Q14" s="41" t="s">
        <v>55</v>
      </c>
      <c r="R14" s="41" t="s">
        <v>54</v>
      </c>
      <c r="S14" s="41" t="s">
        <v>53</v>
      </c>
      <c r="T14" s="41" t="s">
        <v>62</v>
      </c>
      <c r="U14" s="40" t="s">
        <v>51</v>
      </c>
      <c r="V14" s="162"/>
      <c r="W14" s="162"/>
      <c r="X14" s="162"/>
      <c r="Y14" s="162"/>
    </row>
    <row r="15" spans="2:25" x14ac:dyDescent="0.25">
      <c r="B15" s="15" t="s">
        <v>16</v>
      </c>
      <c r="C15" s="42">
        <v>0</v>
      </c>
      <c r="D15" s="43">
        <v>2.2799999999999998</v>
      </c>
      <c r="E15" s="43">
        <v>1.73</v>
      </c>
      <c r="F15" s="43">
        <v>0.7200000000000002</v>
      </c>
      <c r="G15" s="43">
        <v>1.4100000000000001</v>
      </c>
      <c r="H15" s="43">
        <v>2.8900000000000006</v>
      </c>
      <c r="I15" s="43">
        <v>1.1399999999999988</v>
      </c>
      <c r="J15" s="43">
        <v>0.72000000000000064</v>
      </c>
      <c r="K15" s="43">
        <v>1.2699999999999996</v>
      </c>
      <c r="L15" s="43">
        <v>1.2699999999999996</v>
      </c>
      <c r="M15" s="70">
        <v>1.25</v>
      </c>
      <c r="N15" s="43">
        <v>1.2600000000000016</v>
      </c>
      <c r="O15" s="43">
        <v>0.9599999999999973</v>
      </c>
      <c r="P15" s="43">
        <v>0.95000000000000284</v>
      </c>
      <c r="Q15" s="43">
        <v>2.8299999999999983</v>
      </c>
      <c r="R15" s="43">
        <v>1.4100000000000001</v>
      </c>
      <c r="S15" s="43">
        <v>0.71999999999999886</v>
      </c>
      <c r="T15" s="43">
        <v>1.740000000000002</v>
      </c>
      <c r="U15" s="17">
        <f>1.15+0.59</f>
        <v>1.7399999999999998</v>
      </c>
      <c r="V15" s="143">
        <f>SUM(C15:U15)</f>
        <v>26.29</v>
      </c>
      <c r="W15" s="162"/>
      <c r="X15" s="162"/>
      <c r="Y15" s="162"/>
    </row>
    <row r="16" spans="2:25" ht="26.25" thickBot="1" x14ac:dyDescent="0.3">
      <c r="B16" s="18" t="s">
        <v>17</v>
      </c>
      <c r="C16" s="19">
        <v>0</v>
      </c>
      <c r="D16" s="19">
        <f>+D15+C16</f>
        <v>2.2799999999999998</v>
      </c>
      <c r="E16" s="19">
        <f t="shared" ref="E16:T16" si="0">+E15+D16</f>
        <v>4.01</v>
      </c>
      <c r="F16" s="19">
        <f t="shared" si="0"/>
        <v>4.7300000000000004</v>
      </c>
      <c r="G16" s="19">
        <f t="shared" si="0"/>
        <v>6.1400000000000006</v>
      </c>
      <c r="H16" s="19">
        <f t="shared" si="0"/>
        <v>9.0300000000000011</v>
      </c>
      <c r="I16" s="19">
        <f t="shared" si="0"/>
        <v>10.17</v>
      </c>
      <c r="J16" s="19">
        <f t="shared" si="0"/>
        <v>10.89</v>
      </c>
      <c r="K16" s="19">
        <f t="shared" si="0"/>
        <v>12.16</v>
      </c>
      <c r="L16" s="19">
        <f t="shared" si="0"/>
        <v>13.43</v>
      </c>
      <c r="M16" s="19">
        <f t="shared" si="0"/>
        <v>14.68</v>
      </c>
      <c r="N16" s="19">
        <f t="shared" si="0"/>
        <v>15.940000000000001</v>
      </c>
      <c r="O16" s="19">
        <f t="shared" si="0"/>
        <v>16.899999999999999</v>
      </c>
      <c r="P16" s="19">
        <f t="shared" si="0"/>
        <v>17.850000000000001</v>
      </c>
      <c r="Q16" s="19">
        <f t="shared" si="0"/>
        <v>20.68</v>
      </c>
      <c r="R16" s="19">
        <f t="shared" si="0"/>
        <v>22.09</v>
      </c>
      <c r="S16" s="19">
        <f t="shared" si="0"/>
        <v>22.81</v>
      </c>
      <c r="T16" s="19">
        <f t="shared" si="0"/>
        <v>24.55</v>
      </c>
      <c r="U16" s="19">
        <f>+U15+T16</f>
        <v>26.29</v>
      </c>
      <c r="V16" s="144"/>
      <c r="W16" s="163"/>
      <c r="X16" s="163"/>
      <c r="Y16" s="163"/>
    </row>
    <row r="17" spans="2:26" x14ac:dyDescent="0.25">
      <c r="B17" s="33">
        <v>1</v>
      </c>
      <c r="C17" s="120">
        <v>0.20833333333333334</v>
      </c>
      <c r="D17" s="122">
        <v>0.21250000000000002</v>
      </c>
      <c r="E17" s="111">
        <v>0.21527777777777779</v>
      </c>
      <c r="F17" s="111">
        <v>0.21736111111111112</v>
      </c>
      <c r="G17" s="111">
        <v>0.21944444444444444</v>
      </c>
      <c r="H17" s="111">
        <v>0.22500000000000001</v>
      </c>
      <c r="I17" s="111">
        <v>0.22847222222222222</v>
      </c>
      <c r="J17" s="111">
        <v>0.2326388888888889</v>
      </c>
      <c r="K17" s="111">
        <v>0.23541666666666666</v>
      </c>
      <c r="L17" s="120">
        <v>0.23749999999999999</v>
      </c>
      <c r="M17" s="111">
        <v>0.24027777777777776</v>
      </c>
      <c r="N17" s="111">
        <v>0.24236111111111108</v>
      </c>
      <c r="O17" s="111">
        <v>0.24583333333333329</v>
      </c>
      <c r="P17" s="111">
        <v>0.2493055555555555</v>
      </c>
      <c r="Q17" s="111">
        <v>0.25347222222222215</v>
      </c>
      <c r="R17" s="111">
        <v>0.25694444444444436</v>
      </c>
      <c r="S17" s="111">
        <v>0.25902777777777769</v>
      </c>
      <c r="T17" s="111">
        <v>0.26111111111111102</v>
      </c>
      <c r="U17" s="120">
        <v>0.26458333333333328</v>
      </c>
      <c r="V17" s="34">
        <f>V15</f>
        <v>26.29</v>
      </c>
      <c r="W17" s="35">
        <f t="shared" ref="W17:W78" si="1">U17-C17</f>
        <v>5.6249999999999939E-2</v>
      </c>
      <c r="X17" s="36">
        <f t="shared" ref="X17:X48" si="2">60*$I$93/(W17*60*24)</f>
        <v>19.325925925925947</v>
      </c>
      <c r="Y17" s="37">
        <f t="shared" ref="Y17:Y78" si="3">C18-C17</f>
        <v>1.6666666666666663E-2</v>
      </c>
      <c r="Z17" s="44"/>
    </row>
    <row r="18" spans="2:26" x14ac:dyDescent="0.25">
      <c r="B18" s="38">
        <v>2</v>
      </c>
      <c r="C18" s="121">
        <v>0.22500000000000001</v>
      </c>
      <c r="D18" s="123">
        <v>0.22916666666666669</v>
      </c>
      <c r="E18" s="96">
        <v>0.23194444444444445</v>
      </c>
      <c r="F18" s="96">
        <v>0.23402777777777778</v>
      </c>
      <c r="G18" s="96">
        <v>0.2361111111111111</v>
      </c>
      <c r="H18" s="96">
        <v>0.24166666666666667</v>
      </c>
      <c r="I18" s="96">
        <v>0.24513888888888888</v>
      </c>
      <c r="J18" s="96">
        <v>0.24930555555555556</v>
      </c>
      <c r="K18" s="96">
        <v>0.25208333333333333</v>
      </c>
      <c r="L18" s="121">
        <v>0.25416666666666665</v>
      </c>
      <c r="M18" s="96">
        <v>0.25694444444444442</v>
      </c>
      <c r="N18" s="96">
        <v>0.25902777777777775</v>
      </c>
      <c r="O18" s="96">
        <v>0.26249999999999996</v>
      </c>
      <c r="P18" s="96">
        <v>0.26597222222222217</v>
      </c>
      <c r="Q18" s="96">
        <v>0.27013888888888882</v>
      </c>
      <c r="R18" s="96">
        <v>0.27361111111111103</v>
      </c>
      <c r="S18" s="96">
        <v>0.27569444444444435</v>
      </c>
      <c r="T18" s="96">
        <v>0.27777777777777768</v>
      </c>
      <c r="U18" s="121">
        <v>0.28124999999999989</v>
      </c>
      <c r="V18" s="20">
        <f>V17</f>
        <v>26.29</v>
      </c>
      <c r="W18" s="21">
        <f t="shared" si="1"/>
        <v>5.6249999999999883E-2</v>
      </c>
      <c r="X18" s="22">
        <f t="shared" si="2"/>
        <v>19.325925925925969</v>
      </c>
      <c r="Y18" s="39">
        <f t="shared" si="3"/>
        <v>1.6666666666666663E-2</v>
      </c>
      <c r="Z18" s="44"/>
    </row>
    <row r="19" spans="2:26" x14ac:dyDescent="0.25">
      <c r="B19" s="38">
        <v>3</v>
      </c>
      <c r="C19" s="121">
        <v>0.24166666666666667</v>
      </c>
      <c r="D19" s="123">
        <v>0.24583333333333335</v>
      </c>
      <c r="E19" s="96">
        <v>0.24930555555555567</v>
      </c>
      <c r="F19" s="96">
        <v>0.25138888888888911</v>
      </c>
      <c r="G19" s="96">
        <v>0.25416666666666687</v>
      </c>
      <c r="H19" s="96">
        <v>0.26041666666666685</v>
      </c>
      <c r="I19" s="96">
        <v>0.26388888888888917</v>
      </c>
      <c r="J19" s="96">
        <v>0.26875000000000027</v>
      </c>
      <c r="K19" s="96">
        <v>0.27152777777777803</v>
      </c>
      <c r="L19" s="121">
        <v>0.27361111111111147</v>
      </c>
      <c r="M19" s="96">
        <v>0.27638888888888924</v>
      </c>
      <c r="N19" s="96">
        <v>0.27847222222222268</v>
      </c>
      <c r="O19" s="96">
        <v>0.281944444444445</v>
      </c>
      <c r="P19" s="96">
        <v>0.2868055555555562</v>
      </c>
      <c r="Q19" s="96">
        <v>0.2916666666666673</v>
      </c>
      <c r="R19" s="96">
        <v>0.29513888888888951</v>
      </c>
      <c r="S19" s="96">
        <v>0.29722222222222294</v>
      </c>
      <c r="T19" s="96">
        <v>0.30000000000000071</v>
      </c>
      <c r="U19" s="121">
        <v>0.30347222222222303</v>
      </c>
      <c r="V19" s="20">
        <f t="shared" ref="V19:V82" si="4">V18</f>
        <v>26.29</v>
      </c>
      <c r="W19" s="21">
        <f t="shared" si="1"/>
        <v>6.1805555555556363E-2</v>
      </c>
      <c r="X19" s="22">
        <f t="shared" si="2"/>
        <v>17.588764044943591</v>
      </c>
      <c r="Y19" s="39">
        <f t="shared" si="3"/>
        <v>1.6666666666666691E-2</v>
      </c>
      <c r="Z19" s="44"/>
    </row>
    <row r="20" spans="2:26" x14ac:dyDescent="0.25">
      <c r="B20" s="38">
        <v>4</v>
      </c>
      <c r="C20" s="121">
        <v>0.25833333333333336</v>
      </c>
      <c r="D20" s="123">
        <v>0.26250000000000001</v>
      </c>
      <c r="E20" s="96">
        <v>0.26597222222222233</v>
      </c>
      <c r="F20" s="96">
        <v>0.26805555555555577</v>
      </c>
      <c r="G20" s="96">
        <v>0.27083333333333354</v>
      </c>
      <c r="H20" s="96">
        <v>0.27708333333333351</v>
      </c>
      <c r="I20" s="96">
        <v>0.28055555555555584</v>
      </c>
      <c r="J20" s="96">
        <v>0.28541666666666693</v>
      </c>
      <c r="K20" s="96">
        <v>0.2881944444444447</v>
      </c>
      <c r="L20" s="121">
        <v>0.29027777777777813</v>
      </c>
      <c r="M20" s="96">
        <v>0.2930555555555559</v>
      </c>
      <c r="N20" s="96">
        <v>0.29513888888888934</v>
      </c>
      <c r="O20" s="96">
        <v>0.29861111111111166</v>
      </c>
      <c r="P20" s="96">
        <v>0.30347222222222286</v>
      </c>
      <c r="Q20" s="96">
        <v>0.30833333333333396</v>
      </c>
      <c r="R20" s="96">
        <v>0.31180555555555617</v>
      </c>
      <c r="S20" s="96">
        <v>0.31388888888888961</v>
      </c>
      <c r="T20" s="96">
        <v>0.31666666666666737</v>
      </c>
      <c r="U20" s="121">
        <v>0.32013888888888969</v>
      </c>
      <c r="V20" s="20">
        <f t="shared" si="4"/>
        <v>26.29</v>
      </c>
      <c r="W20" s="21">
        <f t="shared" si="1"/>
        <v>6.1805555555556335E-2</v>
      </c>
      <c r="X20" s="22">
        <f t="shared" si="2"/>
        <v>17.588764044943598</v>
      </c>
      <c r="Y20" s="39">
        <f t="shared" si="3"/>
        <v>1.6666666666666718E-2</v>
      </c>
      <c r="Z20" s="44"/>
    </row>
    <row r="21" spans="2:26" x14ac:dyDescent="0.25">
      <c r="B21" s="38">
        <v>5</v>
      </c>
      <c r="C21" s="121">
        <v>0.27500000000000008</v>
      </c>
      <c r="D21" s="123">
        <v>0.27916666666666673</v>
      </c>
      <c r="E21" s="96">
        <v>0.28263888888888894</v>
      </c>
      <c r="F21" s="96">
        <v>0.28472222222222238</v>
      </c>
      <c r="G21" s="96">
        <v>0.28750000000000014</v>
      </c>
      <c r="H21" s="96">
        <v>0.29513888888888901</v>
      </c>
      <c r="I21" s="96">
        <v>0.29930555555555566</v>
      </c>
      <c r="J21" s="96">
        <v>0.30416666666666686</v>
      </c>
      <c r="K21" s="96">
        <v>0.30763888888888907</v>
      </c>
      <c r="L21" s="121">
        <v>0.30972222222222251</v>
      </c>
      <c r="M21" s="96">
        <v>0.31250000000000028</v>
      </c>
      <c r="N21" s="96">
        <v>0.31458333333333371</v>
      </c>
      <c r="O21" s="96">
        <v>0.31875000000000037</v>
      </c>
      <c r="P21" s="96">
        <v>0.32361111111111157</v>
      </c>
      <c r="Q21" s="96">
        <v>0.32847222222222267</v>
      </c>
      <c r="R21" s="96">
        <v>0.33194444444444487</v>
      </c>
      <c r="S21" s="96">
        <v>0.33402777777777831</v>
      </c>
      <c r="T21" s="96">
        <v>0.33680555555555608</v>
      </c>
      <c r="U21" s="121">
        <v>0.34097222222222273</v>
      </c>
      <c r="V21" s="20">
        <f t="shared" si="4"/>
        <v>26.29</v>
      </c>
      <c r="W21" s="21">
        <f t="shared" si="1"/>
        <v>6.5972222222222654E-2</v>
      </c>
      <c r="X21" s="22">
        <f t="shared" si="2"/>
        <v>16.477894736841996</v>
      </c>
      <c r="Y21" s="39">
        <f t="shared" si="3"/>
        <v>8.3333333333333592E-3</v>
      </c>
      <c r="Z21" s="44"/>
    </row>
    <row r="22" spans="2:26" x14ac:dyDescent="0.25">
      <c r="B22" s="38">
        <v>6</v>
      </c>
      <c r="C22" s="121">
        <v>0.28333333333333344</v>
      </c>
      <c r="D22" s="123">
        <v>0.28750000000000009</v>
      </c>
      <c r="E22" s="96">
        <v>0.2909722222222223</v>
      </c>
      <c r="F22" s="96">
        <v>0.29305555555555574</v>
      </c>
      <c r="G22" s="96">
        <v>0.2958333333333335</v>
      </c>
      <c r="H22" s="96">
        <v>0.30347222222222237</v>
      </c>
      <c r="I22" s="96">
        <v>0.30763888888888902</v>
      </c>
      <c r="J22" s="96">
        <v>0.31250000000000022</v>
      </c>
      <c r="K22" s="96">
        <v>0.31597222222222243</v>
      </c>
      <c r="L22" s="121">
        <v>0.31805555555555587</v>
      </c>
      <c r="M22" s="96">
        <v>0.32083333333333364</v>
      </c>
      <c r="N22" s="96">
        <v>0.32291666666666707</v>
      </c>
      <c r="O22" s="96">
        <v>0.32708333333333373</v>
      </c>
      <c r="P22" s="96">
        <v>0.33194444444444493</v>
      </c>
      <c r="Q22" s="96">
        <v>0.33680555555555602</v>
      </c>
      <c r="R22" s="96">
        <v>0.34027777777777823</v>
      </c>
      <c r="S22" s="96">
        <v>0.34236111111111167</v>
      </c>
      <c r="T22" s="96">
        <v>0.34513888888888944</v>
      </c>
      <c r="U22" s="121">
        <v>0.34930555555555609</v>
      </c>
      <c r="V22" s="20">
        <f t="shared" si="4"/>
        <v>26.29</v>
      </c>
      <c r="W22" s="21">
        <f t="shared" si="1"/>
        <v>6.5972222222222654E-2</v>
      </c>
      <c r="X22" s="22">
        <f t="shared" si="2"/>
        <v>16.477894736841996</v>
      </c>
      <c r="Y22" s="39">
        <f t="shared" si="3"/>
        <v>8.3333333333333592E-3</v>
      </c>
      <c r="Z22" s="44"/>
    </row>
    <row r="23" spans="2:26" x14ac:dyDescent="0.25">
      <c r="B23" s="38">
        <v>7</v>
      </c>
      <c r="C23" s="121">
        <v>0.2916666666666668</v>
      </c>
      <c r="D23" s="123">
        <v>0.29583333333333345</v>
      </c>
      <c r="E23" s="96">
        <v>0.29930555555555566</v>
      </c>
      <c r="F23" s="96">
        <v>0.30138888888888909</v>
      </c>
      <c r="G23" s="96">
        <v>0.30416666666666686</v>
      </c>
      <c r="H23" s="96">
        <v>0.31180555555555572</v>
      </c>
      <c r="I23" s="96">
        <v>0.31597222222222238</v>
      </c>
      <c r="J23" s="96">
        <v>0.32083333333333358</v>
      </c>
      <c r="K23" s="96">
        <v>0.32430555555555579</v>
      </c>
      <c r="L23" s="121">
        <v>0.32638888888888923</v>
      </c>
      <c r="M23" s="96">
        <v>0.329166666666667</v>
      </c>
      <c r="N23" s="96">
        <v>0.33125000000000043</v>
      </c>
      <c r="O23" s="96">
        <v>0.33541666666666708</v>
      </c>
      <c r="P23" s="96">
        <v>0.34027777777777829</v>
      </c>
      <c r="Q23" s="96">
        <v>0.34513888888888938</v>
      </c>
      <c r="R23" s="96">
        <v>0.34861111111111159</v>
      </c>
      <c r="S23" s="96">
        <v>0.35069444444444503</v>
      </c>
      <c r="T23" s="96">
        <v>0.3534722222222228</v>
      </c>
      <c r="U23" s="121">
        <v>0.35763888888888945</v>
      </c>
      <c r="V23" s="20">
        <f t="shared" si="4"/>
        <v>26.29</v>
      </c>
      <c r="W23" s="21">
        <f t="shared" si="1"/>
        <v>6.5972222222222654E-2</v>
      </c>
      <c r="X23" s="22">
        <f t="shared" si="2"/>
        <v>16.477894736841996</v>
      </c>
      <c r="Y23" s="39">
        <f t="shared" si="3"/>
        <v>1.1111111111111127E-2</v>
      </c>
      <c r="Z23" s="44"/>
    </row>
    <row r="24" spans="2:26" x14ac:dyDescent="0.25">
      <c r="B24" s="38">
        <v>8</v>
      </c>
      <c r="C24" s="121">
        <v>0.30277777777777792</v>
      </c>
      <c r="D24" s="123">
        <v>0.30763888888888902</v>
      </c>
      <c r="E24" s="96">
        <v>0.31111111111111123</v>
      </c>
      <c r="F24" s="96">
        <v>0.31319444444444455</v>
      </c>
      <c r="G24" s="96">
        <v>0.31597222222222232</v>
      </c>
      <c r="H24" s="96">
        <v>0.32361111111111118</v>
      </c>
      <c r="I24" s="96">
        <v>0.32777777777777783</v>
      </c>
      <c r="J24" s="96">
        <v>0.33263888888888904</v>
      </c>
      <c r="K24" s="96">
        <v>0.33611111111111125</v>
      </c>
      <c r="L24" s="121">
        <v>0.33819444444444469</v>
      </c>
      <c r="M24" s="96">
        <v>0.34097222222222245</v>
      </c>
      <c r="N24" s="96">
        <v>0.34305555555555589</v>
      </c>
      <c r="O24" s="96">
        <v>0.34722222222222254</v>
      </c>
      <c r="P24" s="96">
        <v>0.35208333333333375</v>
      </c>
      <c r="Q24" s="96">
        <v>0.35763888888888928</v>
      </c>
      <c r="R24" s="96">
        <v>0.36111111111111149</v>
      </c>
      <c r="S24" s="96">
        <v>0.36319444444444493</v>
      </c>
      <c r="T24" s="96">
        <v>0.3659722222222227</v>
      </c>
      <c r="U24" s="121">
        <v>0.3708333333333339</v>
      </c>
      <c r="V24" s="20">
        <f t="shared" si="4"/>
        <v>26.29</v>
      </c>
      <c r="W24" s="21">
        <f t="shared" si="1"/>
        <v>6.805555555555598E-2</v>
      </c>
      <c r="X24" s="22">
        <f t="shared" si="2"/>
        <v>15.973469387755003</v>
      </c>
      <c r="Y24" s="39">
        <f t="shared" si="3"/>
        <v>1.1111111111111127E-2</v>
      </c>
      <c r="Z24" s="44"/>
    </row>
    <row r="25" spans="2:26" x14ac:dyDescent="0.25">
      <c r="B25" s="38">
        <v>9</v>
      </c>
      <c r="C25" s="121">
        <v>0.31388888888888905</v>
      </c>
      <c r="D25" s="123">
        <v>0.31875000000000014</v>
      </c>
      <c r="E25" s="96">
        <v>0.32222222222222235</v>
      </c>
      <c r="F25" s="96">
        <v>0.32430555555555568</v>
      </c>
      <c r="G25" s="96">
        <v>0.32708333333333345</v>
      </c>
      <c r="H25" s="96">
        <v>0.33472222222222231</v>
      </c>
      <c r="I25" s="96">
        <v>0.33888888888888896</v>
      </c>
      <c r="J25" s="96">
        <v>0.34375000000000017</v>
      </c>
      <c r="K25" s="96">
        <v>0.34722222222222238</v>
      </c>
      <c r="L25" s="121">
        <v>0.34930555555555581</v>
      </c>
      <c r="M25" s="96">
        <v>0.35208333333333358</v>
      </c>
      <c r="N25" s="96">
        <v>0.35416666666666702</v>
      </c>
      <c r="O25" s="96">
        <v>0.35833333333333367</v>
      </c>
      <c r="P25" s="96">
        <v>0.36319444444444487</v>
      </c>
      <c r="Q25" s="96">
        <v>0.36875000000000041</v>
      </c>
      <c r="R25" s="96">
        <v>0.37222222222222262</v>
      </c>
      <c r="S25" s="96">
        <v>0.37430555555555606</v>
      </c>
      <c r="T25" s="96">
        <v>0.37708333333333383</v>
      </c>
      <c r="U25" s="121">
        <v>0.38194444444444503</v>
      </c>
      <c r="V25" s="20">
        <f t="shared" si="4"/>
        <v>26.29</v>
      </c>
      <c r="W25" s="21">
        <f t="shared" si="1"/>
        <v>6.805555555555598E-2</v>
      </c>
      <c r="X25" s="22">
        <f t="shared" si="2"/>
        <v>15.973469387755003</v>
      </c>
      <c r="Y25" s="39">
        <f t="shared" si="3"/>
        <v>1.1111111111111127E-2</v>
      </c>
      <c r="Z25" s="44"/>
    </row>
    <row r="26" spans="2:26" x14ac:dyDescent="0.25">
      <c r="B26" s="38">
        <v>10</v>
      </c>
      <c r="C26" s="121">
        <v>0.32500000000000018</v>
      </c>
      <c r="D26" s="123">
        <v>0.32986111111111127</v>
      </c>
      <c r="E26" s="96">
        <v>0.33333333333333348</v>
      </c>
      <c r="F26" s="96">
        <v>0.33541666666666681</v>
      </c>
      <c r="G26" s="96">
        <v>0.33819444444444458</v>
      </c>
      <c r="H26" s="96">
        <v>0.34583333333333344</v>
      </c>
      <c r="I26" s="96">
        <v>0.35000000000000009</v>
      </c>
      <c r="J26" s="96">
        <v>0.35486111111111129</v>
      </c>
      <c r="K26" s="96">
        <v>0.3583333333333335</v>
      </c>
      <c r="L26" s="121">
        <v>0.36041666666666694</v>
      </c>
      <c r="M26" s="96">
        <v>0.36319444444444471</v>
      </c>
      <c r="N26" s="96">
        <v>0.36527777777777815</v>
      </c>
      <c r="O26" s="96">
        <v>0.3694444444444448</v>
      </c>
      <c r="P26" s="96">
        <v>0.374305555555556</v>
      </c>
      <c r="Q26" s="96">
        <v>0.37986111111111154</v>
      </c>
      <c r="R26" s="96">
        <v>0.38333333333333375</v>
      </c>
      <c r="S26" s="96">
        <v>0.38541666666666718</v>
      </c>
      <c r="T26" s="96">
        <v>0.38819444444444495</v>
      </c>
      <c r="U26" s="121">
        <v>0.39305555555555616</v>
      </c>
      <c r="V26" s="20">
        <f t="shared" si="4"/>
        <v>26.29</v>
      </c>
      <c r="W26" s="21">
        <f t="shared" si="1"/>
        <v>6.805555555555598E-2</v>
      </c>
      <c r="X26" s="22">
        <f t="shared" si="2"/>
        <v>15.973469387755003</v>
      </c>
      <c r="Y26" s="39">
        <f t="shared" si="3"/>
        <v>1.1111111111111127E-2</v>
      </c>
      <c r="Z26" s="44"/>
    </row>
    <row r="27" spans="2:26" x14ac:dyDescent="0.25">
      <c r="B27" s="38">
        <v>11</v>
      </c>
      <c r="C27" s="121">
        <v>0.3361111111111113</v>
      </c>
      <c r="D27" s="123">
        <v>0.3409722222222224</v>
      </c>
      <c r="E27" s="96">
        <v>0.34444444444444461</v>
      </c>
      <c r="F27" s="96">
        <v>0.34652777777777793</v>
      </c>
      <c r="G27" s="96">
        <v>0.3493055555555557</v>
      </c>
      <c r="H27" s="96">
        <v>0.35694444444444456</v>
      </c>
      <c r="I27" s="96">
        <v>0.36111111111111122</v>
      </c>
      <c r="J27" s="96">
        <v>0.36597222222222242</v>
      </c>
      <c r="K27" s="96">
        <v>0.36944444444444463</v>
      </c>
      <c r="L27" s="121">
        <v>0.37152777777777807</v>
      </c>
      <c r="M27" s="96">
        <v>0.37430555555555584</v>
      </c>
      <c r="N27" s="96">
        <v>0.37638888888888927</v>
      </c>
      <c r="O27" s="96">
        <v>0.38055555555555592</v>
      </c>
      <c r="P27" s="96">
        <v>0.38541666666666713</v>
      </c>
      <c r="Q27" s="96">
        <v>0.39097222222222267</v>
      </c>
      <c r="R27" s="96">
        <v>0.39444444444444487</v>
      </c>
      <c r="S27" s="96">
        <v>0.39652777777777831</v>
      </c>
      <c r="T27" s="96">
        <v>0.39930555555555608</v>
      </c>
      <c r="U27" s="121">
        <v>0.40416666666666728</v>
      </c>
      <c r="V27" s="20">
        <f t="shared" si="4"/>
        <v>26.29</v>
      </c>
      <c r="W27" s="21">
        <f t="shared" si="1"/>
        <v>6.805555555555598E-2</v>
      </c>
      <c r="X27" s="22">
        <f t="shared" si="2"/>
        <v>15.973469387755003</v>
      </c>
      <c r="Y27" s="39">
        <f t="shared" si="3"/>
        <v>1.1111111111111127E-2</v>
      </c>
      <c r="Z27" s="44"/>
    </row>
    <row r="28" spans="2:26" x14ac:dyDescent="0.25">
      <c r="B28" s="38">
        <v>12</v>
      </c>
      <c r="C28" s="121">
        <v>0.34722222222222243</v>
      </c>
      <c r="D28" s="123">
        <v>0.35208333333333353</v>
      </c>
      <c r="E28" s="96">
        <v>0.35555555555555574</v>
      </c>
      <c r="F28" s="96">
        <v>0.35763888888888906</v>
      </c>
      <c r="G28" s="96">
        <v>0.36041666666666683</v>
      </c>
      <c r="H28" s="96">
        <v>0.36805555555555569</v>
      </c>
      <c r="I28" s="96">
        <v>0.37222222222222234</v>
      </c>
      <c r="J28" s="96">
        <v>0.37708333333333355</v>
      </c>
      <c r="K28" s="96">
        <v>0.38055555555555576</v>
      </c>
      <c r="L28" s="121">
        <v>0.38263888888888919</v>
      </c>
      <c r="M28" s="96">
        <v>0.38541666666666696</v>
      </c>
      <c r="N28" s="96">
        <v>0.3875000000000004</v>
      </c>
      <c r="O28" s="96">
        <v>0.39166666666666705</v>
      </c>
      <c r="P28" s="96">
        <v>0.39652777777777826</v>
      </c>
      <c r="Q28" s="96">
        <v>0.40208333333333379</v>
      </c>
      <c r="R28" s="96">
        <v>0.405555555555556</v>
      </c>
      <c r="S28" s="96">
        <v>0.40763888888888944</v>
      </c>
      <c r="T28" s="96">
        <v>0.41041666666666721</v>
      </c>
      <c r="U28" s="121">
        <v>0.41527777777777841</v>
      </c>
      <c r="V28" s="20">
        <f t="shared" si="4"/>
        <v>26.29</v>
      </c>
      <c r="W28" s="21">
        <f t="shared" si="1"/>
        <v>6.805555555555598E-2</v>
      </c>
      <c r="X28" s="22">
        <f t="shared" si="2"/>
        <v>15.973469387755003</v>
      </c>
      <c r="Y28" s="39">
        <f t="shared" si="3"/>
        <v>1.1111111111111127E-2</v>
      </c>
      <c r="Z28" s="44"/>
    </row>
    <row r="29" spans="2:26" x14ac:dyDescent="0.25">
      <c r="B29" s="38">
        <v>13</v>
      </c>
      <c r="C29" s="121">
        <v>0.35833333333333356</v>
      </c>
      <c r="D29" s="123">
        <v>0.36319444444444465</v>
      </c>
      <c r="E29" s="96">
        <v>0.36666666666666686</v>
      </c>
      <c r="F29" s="96">
        <v>0.36875000000000019</v>
      </c>
      <c r="G29" s="96">
        <v>0.37152777777777796</v>
      </c>
      <c r="H29" s="96">
        <v>0.37916666666666682</v>
      </c>
      <c r="I29" s="96">
        <v>0.38333333333333347</v>
      </c>
      <c r="J29" s="96">
        <v>0.38819444444444468</v>
      </c>
      <c r="K29" s="96">
        <v>0.39166666666666689</v>
      </c>
      <c r="L29" s="121">
        <v>0.39375000000000032</v>
      </c>
      <c r="M29" s="96">
        <v>0.39652777777777809</v>
      </c>
      <c r="N29" s="96">
        <v>0.39861111111111153</v>
      </c>
      <c r="O29" s="96">
        <v>0.40277777777777818</v>
      </c>
      <c r="P29" s="96">
        <v>0.40763888888888938</v>
      </c>
      <c r="Q29" s="96">
        <v>0.41319444444444492</v>
      </c>
      <c r="R29" s="96">
        <v>0.41666666666666713</v>
      </c>
      <c r="S29" s="96">
        <v>0.41875000000000057</v>
      </c>
      <c r="T29" s="96">
        <v>0.42152777777777833</v>
      </c>
      <c r="U29" s="121">
        <v>0.42638888888888954</v>
      </c>
      <c r="V29" s="20">
        <f t="shared" si="4"/>
        <v>26.29</v>
      </c>
      <c r="W29" s="21">
        <f t="shared" si="1"/>
        <v>6.805555555555598E-2</v>
      </c>
      <c r="X29" s="22">
        <f t="shared" si="2"/>
        <v>15.973469387755003</v>
      </c>
      <c r="Y29" s="39">
        <f t="shared" si="3"/>
        <v>1.1111111111111127E-2</v>
      </c>
      <c r="Z29" s="44"/>
    </row>
    <row r="30" spans="2:26" x14ac:dyDescent="0.25">
      <c r="B30" s="38">
        <v>14</v>
      </c>
      <c r="C30" s="121">
        <v>0.36944444444444469</v>
      </c>
      <c r="D30" s="123">
        <v>0.37430555555555578</v>
      </c>
      <c r="E30" s="96">
        <v>0.37777777777777799</v>
      </c>
      <c r="F30" s="96">
        <v>0.37986111111111132</v>
      </c>
      <c r="G30" s="96">
        <v>0.38263888888888908</v>
      </c>
      <c r="H30" s="96">
        <v>0.39027777777777795</v>
      </c>
      <c r="I30" s="96">
        <v>0.3944444444444446</v>
      </c>
      <c r="J30" s="96">
        <v>0.3993055555555558</v>
      </c>
      <c r="K30" s="96">
        <v>0.40277777777777801</v>
      </c>
      <c r="L30" s="121">
        <v>0.40486111111111145</v>
      </c>
      <c r="M30" s="96">
        <v>0.40763888888888922</v>
      </c>
      <c r="N30" s="96">
        <v>0.40972222222222265</v>
      </c>
      <c r="O30" s="96">
        <v>0.41388888888888931</v>
      </c>
      <c r="P30" s="96">
        <v>0.41875000000000051</v>
      </c>
      <c r="Q30" s="96">
        <v>0.42430555555555605</v>
      </c>
      <c r="R30" s="96">
        <v>0.42777777777777826</v>
      </c>
      <c r="S30" s="96">
        <v>0.42986111111111169</v>
      </c>
      <c r="T30" s="96">
        <v>0.43263888888888946</v>
      </c>
      <c r="U30" s="121">
        <v>0.43750000000000067</v>
      </c>
      <c r="V30" s="20">
        <f t="shared" si="4"/>
        <v>26.29</v>
      </c>
      <c r="W30" s="21">
        <f t="shared" si="1"/>
        <v>6.805555555555598E-2</v>
      </c>
      <c r="X30" s="22">
        <f t="shared" si="2"/>
        <v>15.973469387755003</v>
      </c>
      <c r="Y30" s="39">
        <f t="shared" si="3"/>
        <v>1.1111111111111127E-2</v>
      </c>
      <c r="Z30" s="44"/>
    </row>
    <row r="31" spans="2:26" x14ac:dyDescent="0.25">
      <c r="B31" s="38">
        <v>15</v>
      </c>
      <c r="C31" s="121">
        <v>0.38055555555555581</v>
      </c>
      <c r="D31" s="123">
        <v>0.38541666666666691</v>
      </c>
      <c r="E31" s="96">
        <v>0.38888888888888912</v>
      </c>
      <c r="F31" s="96">
        <v>0.39097222222222244</v>
      </c>
      <c r="G31" s="96">
        <v>0.39375000000000021</v>
      </c>
      <c r="H31" s="96">
        <v>0.40138888888888907</v>
      </c>
      <c r="I31" s="96">
        <v>0.40555555555555572</v>
      </c>
      <c r="J31" s="96">
        <v>0.41041666666666693</v>
      </c>
      <c r="K31" s="96">
        <v>0.41388888888888914</v>
      </c>
      <c r="L31" s="121">
        <v>0.41597222222222258</v>
      </c>
      <c r="M31" s="96">
        <v>0.41875000000000034</v>
      </c>
      <c r="N31" s="96">
        <v>0.42083333333333378</v>
      </c>
      <c r="O31" s="96">
        <v>0.42500000000000043</v>
      </c>
      <c r="P31" s="96">
        <v>0.42986111111111164</v>
      </c>
      <c r="Q31" s="96">
        <v>0.43541666666666717</v>
      </c>
      <c r="R31" s="96">
        <v>0.43888888888888938</v>
      </c>
      <c r="S31" s="96">
        <v>0.44097222222222282</v>
      </c>
      <c r="T31" s="96">
        <v>0.44375000000000059</v>
      </c>
      <c r="U31" s="121">
        <v>0.44861111111111179</v>
      </c>
      <c r="V31" s="20">
        <f t="shared" si="4"/>
        <v>26.29</v>
      </c>
      <c r="W31" s="21">
        <f t="shared" si="1"/>
        <v>6.805555555555598E-2</v>
      </c>
      <c r="X31" s="22">
        <f t="shared" si="2"/>
        <v>15.973469387755003</v>
      </c>
      <c r="Y31" s="39">
        <f t="shared" si="3"/>
        <v>1.1111111111111127E-2</v>
      </c>
      <c r="Z31" s="44"/>
    </row>
    <row r="32" spans="2:26" x14ac:dyDescent="0.25">
      <c r="B32" s="38">
        <v>16</v>
      </c>
      <c r="C32" s="121">
        <v>0.39166666666666694</v>
      </c>
      <c r="D32" s="123">
        <v>0.39652777777777803</v>
      </c>
      <c r="E32" s="96">
        <v>0.40000000000000024</v>
      </c>
      <c r="F32" s="96">
        <v>0.40208333333333357</v>
      </c>
      <c r="G32" s="96">
        <v>0.40486111111111134</v>
      </c>
      <c r="H32" s="96">
        <v>0.4125000000000002</v>
      </c>
      <c r="I32" s="96">
        <v>0.41666666666666685</v>
      </c>
      <c r="J32" s="96">
        <v>0.42152777777777806</v>
      </c>
      <c r="K32" s="96">
        <v>0.42500000000000027</v>
      </c>
      <c r="L32" s="121">
        <v>0.4270833333333337</v>
      </c>
      <c r="M32" s="96">
        <v>0.42986111111111147</v>
      </c>
      <c r="N32" s="96">
        <v>0.43194444444444491</v>
      </c>
      <c r="O32" s="96">
        <v>0.43611111111111156</v>
      </c>
      <c r="P32" s="96">
        <v>0.44097222222222276</v>
      </c>
      <c r="Q32" s="96">
        <v>0.4465277777777783</v>
      </c>
      <c r="R32" s="96">
        <v>0.45000000000000051</v>
      </c>
      <c r="S32" s="96">
        <v>0.45208333333333395</v>
      </c>
      <c r="T32" s="96">
        <v>0.45486111111111172</v>
      </c>
      <c r="U32" s="121">
        <v>0.45972222222222292</v>
      </c>
      <c r="V32" s="20">
        <f t="shared" si="4"/>
        <v>26.29</v>
      </c>
      <c r="W32" s="21">
        <f t="shared" si="1"/>
        <v>6.805555555555598E-2</v>
      </c>
      <c r="X32" s="22">
        <f t="shared" si="2"/>
        <v>15.973469387755003</v>
      </c>
      <c r="Y32" s="39">
        <f t="shared" si="3"/>
        <v>1.1111111111111127E-2</v>
      </c>
      <c r="Z32" s="44"/>
    </row>
    <row r="33" spans="2:26" x14ac:dyDescent="0.25">
      <c r="B33" s="38">
        <v>17</v>
      </c>
      <c r="C33" s="121">
        <v>0.40277777777777807</v>
      </c>
      <c r="D33" s="123">
        <v>0.40763888888888916</v>
      </c>
      <c r="E33" s="96">
        <v>0.41111111111111137</v>
      </c>
      <c r="F33" s="96">
        <v>0.4131944444444447</v>
      </c>
      <c r="G33" s="96">
        <v>0.41597222222222247</v>
      </c>
      <c r="H33" s="96">
        <v>0.42361111111111133</v>
      </c>
      <c r="I33" s="96">
        <v>0.42777777777777798</v>
      </c>
      <c r="J33" s="96">
        <v>0.43263888888888918</v>
      </c>
      <c r="K33" s="96">
        <v>0.43611111111111139</v>
      </c>
      <c r="L33" s="121">
        <v>0.43819444444444483</v>
      </c>
      <c r="M33" s="96">
        <v>0.4409722222222226</v>
      </c>
      <c r="N33" s="96">
        <v>0.44305555555555604</v>
      </c>
      <c r="O33" s="96">
        <v>0.44722222222222269</v>
      </c>
      <c r="P33" s="96">
        <v>0.45208333333333389</v>
      </c>
      <c r="Q33" s="96">
        <v>0.45763888888888943</v>
      </c>
      <c r="R33" s="96">
        <v>0.46111111111111164</v>
      </c>
      <c r="S33" s="96">
        <v>0.46319444444444507</v>
      </c>
      <c r="T33" s="96">
        <v>0.46597222222222284</v>
      </c>
      <c r="U33" s="121">
        <v>0.47083333333333405</v>
      </c>
      <c r="V33" s="20">
        <f t="shared" si="4"/>
        <v>26.29</v>
      </c>
      <c r="W33" s="21">
        <f t="shared" si="1"/>
        <v>6.805555555555598E-2</v>
      </c>
      <c r="X33" s="22">
        <f t="shared" si="2"/>
        <v>15.973469387755003</v>
      </c>
      <c r="Y33" s="39">
        <f t="shared" si="3"/>
        <v>1.1111111111111127E-2</v>
      </c>
      <c r="Z33" s="44"/>
    </row>
    <row r="34" spans="2:26" x14ac:dyDescent="0.25">
      <c r="B34" s="38">
        <v>18</v>
      </c>
      <c r="C34" s="121">
        <v>0.41388888888888919</v>
      </c>
      <c r="D34" s="123">
        <v>0.41875000000000029</v>
      </c>
      <c r="E34" s="96">
        <v>0.4222222222222225</v>
      </c>
      <c r="F34" s="96">
        <v>0.42430555555555582</v>
      </c>
      <c r="G34" s="96">
        <v>0.42708333333333359</v>
      </c>
      <c r="H34" s="96">
        <v>0.43472222222222245</v>
      </c>
      <c r="I34" s="96">
        <v>0.43888888888888911</v>
      </c>
      <c r="J34" s="96">
        <v>0.44375000000000031</v>
      </c>
      <c r="K34" s="96">
        <v>0.44722222222222252</v>
      </c>
      <c r="L34" s="121">
        <v>0.44930555555555596</v>
      </c>
      <c r="M34" s="96">
        <v>0.45208333333333373</v>
      </c>
      <c r="N34" s="96">
        <v>0.45416666666666716</v>
      </c>
      <c r="O34" s="96">
        <v>0.45833333333333381</v>
      </c>
      <c r="P34" s="96">
        <v>0.46319444444444502</v>
      </c>
      <c r="Q34" s="96">
        <v>0.46875000000000056</v>
      </c>
      <c r="R34" s="96">
        <v>0.47222222222222276</v>
      </c>
      <c r="S34" s="96">
        <v>0.4743055555555562</v>
      </c>
      <c r="T34" s="96">
        <v>0.47708333333333397</v>
      </c>
      <c r="U34" s="121">
        <v>0.48194444444444517</v>
      </c>
      <c r="V34" s="20">
        <f t="shared" si="4"/>
        <v>26.29</v>
      </c>
      <c r="W34" s="21">
        <f t="shared" si="1"/>
        <v>6.805555555555598E-2</v>
      </c>
      <c r="X34" s="22">
        <f t="shared" si="2"/>
        <v>15.973469387755003</v>
      </c>
      <c r="Y34" s="39">
        <f t="shared" si="3"/>
        <v>1.1111111111111127E-2</v>
      </c>
      <c r="Z34" s="44"/>
    </row>
    <row r="35" spans="2:26" x14ac:dyDescent="0.25">
      <c r="B35" s="38">
        <v>19</v>
      </c>
      <c r="C35" s="121">
        <v>0.42500000000000032</v>
      </c>
      <c r="D35" s="123">
        <v>0.42986111111111142</v>
      </c>
      <c r="E35" s="96">
        <v>0.43333333333333363</v>
      </c>
      <c r="F35" s="96">
        <v>0.43541666666666695</v>
      </c>
      <c r="G35" s="96">
        <v>0.43819444444444472</v>
      </c>
      <c r="H35" s="96">
        <v>0.44583333333333358</v>
      </c>
      <c r="I35" s="96">
        <v>0.45000000000000023</v>
      </c>
      <c r="J35" s="96">
        <v>0.45486111111111144</v>
      </c>
      <c r="K35" s="96">
        <v>0.45833333333333365</v>
      </c>
      <c r="L35" s="121">
        <v>0.46041666666666708</v>
      </c>
      <c r="M35" s="96">
        <v>0.46319444444444485</v>
      </c>
      <c r="N35" s="96">
        <v>0.46527777777777829</v>
      </c>
      <c r="O35" s="96">
        <v>0.46944444444444494</v>
      </c>
      <c r="P35" s="96">
        <v>0.47430555555555615</v>
      </c>
      <c r="Q35" s="96">
        <v>0.47986111111111168</v>
      </c>
      <c r="R35" s="96">
        <v>0.48333333333333389</v>
      </c>
      <c r="S35" s="96">
        <v>0.48541666666666733</v>
      </c>
      <c r="T35" s="96">
        <v>0.4881944444444451</v>
      </c>
      <c r="U35" s="121">
        <v>0.4930555555555563</v>
      </c>
      <c r="V35" s="20">
        <f t="shared" si="4"/>
        <v>26.29</v>
      </c>
      <c r="W35" s="21">
        <f t="shared" si="1"/>
        <v>6.805555555555598E-2</v>
      </c>
      <c r="X35" s="22">
        <f t="shared" si="2"/>
        <v>15.973469387755003</v>
      </c>
      <c r="Y35" s="39">
        <f t="shared" si="3"/>
        <v>1.1111111111111127E-2</v>
      </c>
      <c r="Z35" s="44"/>
    </row>
    <row r="36" spans="2:26" x14ac:dyDescent="0.25">
      <c r="B36" s="38">
        <v>20</v>
      </c>
      <c r="C36" s="121">
        <v>0.43611111111111145</v>
      </c>
      <c r="D36" s="123">
        <v>0.44097222222222254</v>
      </c>
      <c r="E36" s="96">
        <v>0.44444444444444475</v>
      </c>
      <c r="F36" s="96">
        <v>0.44652777777777808</v>
      </c>
      <c r="G36" s="96">
        <v>0.44930555555555585</v>
      </c>
      <c r="H36" s="96">
        <v>0.45694444444444471</v>
      </c>
      <c r="I36" s="96">
        <v>0.46111111111111136</v>
      </c>
      <c r="J36" s="96">
        <v>0.46597222222222257</v>
      </c>
      <c r="K36" s="96">
        <v>0.46944444444444478</v>
      </c>
      <c r="L36" s="121">
        <v>0.47152777777777821</v>
      </c>
      <c r="M36" s="96">
        <v>0.47430555555555598</v>
      </c>
      <c r="N36" s="96">
        <v>0.47638888888888942</v>
      </c>
      <c r="O36" s="96">
        <v>0.48055555555555607</v>
      </c>
      <c r="P36" s="96">
        <v>0.48541666666666727</v>
      </c>
      <c r="Q36" s="96">
        <v>0.49097222222222281</v>
      </c>
      <c r="R36" s="96">
        <v>0.49444444444444502</v>
      </c>
      <c r="S36" s="96">
        <v>0.49652777777777846</v>
      </c>
      <c r="T36" s="96">
        <v>0.49930555555555622</v>
      </c>
      <c r="U36" s="121">
        <v>0.50416666666666743</v>
      </c>
      <c r="V36" s="20">
        <f t="shared" si="4"/>
        <v>26.29</v>
      </c>
      <c r="W36" s="21">
        <f t="shared" si="1"/>
        <v>6.805555555555598E-2</v>
      </c>
      <c r="X36" s="22">
        <f t="shared" si="2"/>
        <v>15.973469387755003</v>
      </c>
      <c r="Y36" s="39">
        <f t="shared" si="3"/>
        <v>1.1111111111111127E-2</v>
      </c>
      <c r="Z36" s="44"/>
    </row>
    <row r="37" spans="2:26" x14ac:dyDescent="0.25">
      <c r="B37" s="38">
        <v>21</v>
      </c>
      <c r="C37" s="121">
        <v>0.44722222222222258</v>
      </c>
      <c r="D37" s="123">
        <v>0.45208333333333367</v>
      </c>
      <c r="E37" s="96">
        <v>0.45555555555555588</v>
      </c>
      <c r="F37" s="96">
        <v>0.45763888888888921</v>
      </c>
      <c r="G37" s="96">
        <v>0.46041666666666697</v>
      </c>
      <c r="H37" s="96">
        <v>0.46805555555555584</v>
      </c>
      <c r="I37" s="96">
        <v>0.47222222222222249</v>
      </c>
      <c r="J37" s="96">
        <v>0.47708333333333369</v>
      </c>
      <c r="K37" s="96">
        <v>0.4805555555555559</v>
      </c>
      <c r="L37" s="121">
        <v>0.48263888888888934</v>
      </c>
      <c r="M37" s="96">
        <v>0.48541666666666711</v>
      </c>
      <c r="N37" s="96">
        <v>0.48750000000000054</v>
      </c>
      <c r="O37" s="96">
        <v>0.4916666666666672</v>
      </c>
      <c r="P37" s="96">
        <v>0.4965277777777784</v>
      </c>
      <c r="Q37" s="96">
        <v>0.50208333333333399</v>
      </c>
      <c r="R37" s="96">
        <v>0.5055555555555562</v>
      </c>
      <c r="S37" s="96">
        <v>0.50763888888888964</v>
      </c>
      <c r="T37" s="96">
        <v>0.51041666666666741</v>
      </c>
      <c r="U37" s="121">
        <v>0.51527777777777861</v>
      </c>
      <c r="V37" s="20">
        <f t="shared" si="4"/>
        <v>26.29</v>
      </c>
      <c r="W37" s="21">
        <f t="shared" si="1"/>
        <v>6.8055555555556035E-2</v>
      </c>
      <c r="X37" s="22">
        <f t="shared" si="2"/>
        <v>15.973469387754989</v>
      </c>
      <c r="Y37" s="39">
        <f t="shared" si="3"/>
        <v>1.1111111111111127E-2</v>
      </c>
      <c r="Z37" s="44"/>
    </row>
    <row r="38" spans="2:26" x14ac:dyDescent="0.25">
      <c r="B38" s="38">
        <v>22</v>
      </c>
      <c r="C38" s="121">
        <v>0.4583333333333337</v>
      </c>
      <c r="D38" s="123">
        <v>0.4631944444444448</v>
      </c>
      <c r="E38" s="96">
        <v>0.46666666666666701</v>
      </c>
      <c r="F38" s="96">
        <v>0.46875000000000033</v>
      </c>
      <c r="G38" s="96">
        <v>0.4715277777777781</v>
      </c>
      <c r="H38" s="96">
        <v>0.47916666666666696</v>
      </c>
      <c r="I38" s="96">
        <v>0.48333333333333361</v>
      </c>
      <c r="J38" s="96">
        <v>0.48819444444444482</v>
      </c>
      <c r="K38" s="96">
        <v>0.49166666666666703</v>
      </c>
      <c r="L38" s="121">
        <v>0.49375000000000047</v>
      </c>
      <c r="M38" s="96">
        <v>0.49652777777777823</v>
      </c>
      <c r="N38" s="96">
        <v>0.49861111111111167</v>
      </c>
      <c r="O38" s="96">
        <v>0.50277777777777832</v>
      </c>
      <c r="P38" s="96">
        <v>0.50763888888888953</v>
      </c>
      <c r="Q38" s="96">
        <v>0.51319444444444506</v>
      </c>
      <c r="R38" s="96">
        <v>0.51666666666666727</v>
      </c>
      <c r="S38" s="96">
        <v>0.51875000000000071</v>
      </c>
      <c r="T38" s="96">
        <v>0.52152777777777848</v>
      </c>
      <c r="U38" s="121">
        <v>0.52638888888888968</v>
      </c>
      <c r="V38" s="20">
        <f t="shared" si="4"/>
        <v>26.29</v>
      </c>
      <c r="W38" s="21">
        <f t="shared" si="1"/>
        <v>6.805555555555598E-2</v>
      </c>
      <c r="X38" s="22">
        <f t="shared" si="2"/>
        <v>15.973469387755003</v>
      </c>
      <c r="Y38" s="39">
        <f t="shared" si="3"/>
        <v>1.0416666666666685E-2</v>
      </c>
      <c r="Z38" s="44"/>
    </row>
    <row r="39" spans="2:26" x14ac:dyDescent="0.25">
      <c r="B39" s="38">
        <v>23</v>
      </c>
      <c r="C39" s="121">
        <v>0.46875000000000039</v>
      </c>
      <c r="D39" s="123">
        <v>0.47361111111111148</v>
      </c>
      <c r="E39" s="96">
        <v>0.47708333333333369</v>
      </c>
      <c r="F39" s="96">
        <v>0.47916666666666702</v>
      </c>
      <c r="G39" s="96">
        <v>0.48194444444444479</v>
      </c>
      <c r="H39" s="96">
        <v>0.48958333333333365</v>
      </c>
      <c r="I39" s="96">
        <v>0.4937500000000003</v>
      </c>
      <c r="J39" s="96">
        <v>0.4986111111111115</v>
      </c>
      <c r="K39" s="96">
        <v>0.50208333333333377</v>
      </c>
      <c r="L39" s="121">
        <v>0.50416666666666721</v>
      </c>
      <c r="M39" s="96">
        <v>0.50694444444444497</v>
      </c>
      <c r="N39" s="96">
        <v>0.50902777777777841</v>
      </c>
      <c r="O39" s="96">
        <v>0.51319444444444506</v>
      </c>
      <c r="P39" s="96">
        <v>0.51805555555555627</v>
      </c>
      <c r="Q39" s="96">
        <v>0.5236111111111118</v>
      </c>
      <c r="R39" s="96">
        <v>0.52708333333333401</v>
      </c>
      <c r="S39" s="96">
        <v>0.52916666666666745</v>
      </c>
      <c r="T39" s="96">
        <v>0.53194444444444522</v>
      </c>
      <c r="U39" s="121">
        <v>0.53680555555555642</v>
      </c>
      <c r="V39" s="20">
        <f t="shared" si="4"/>
        <v>26.29</v>
      </c>
      <c r="W39" s="21">
        <f t="shared" si="1"/>
        <v>6.8055555555556035E-2</v>
      </c>
      <c r="X39" s="22">
        <f t="shared" si="2"/>
        <v>15.973469387754989</v>
      </c>
      <c r="Y39" s="39">
        <f t="shared" si="3"/>
        <v>1.0416666666666685E-2</v>
      </c>
      <c r="Z39" s="44"/>
    </row>
    <row r="40" spans="2:26" x14ac:dyDescent="0.25">
      <c r="B40" s="38">
        <v>24</v>
      </c>
      <c r="C40" s="121">
        <v>0.47916666666666707</v>
      </c>
      <c r="D40" s="123">
        <v>0.48402777777777817</v>
      </c>
      <c r="E40" s="96">
        <v>0.48750000000000038</v>
      </c>
      <c r="F40" s="96">
        <v>0.4895833333333337</v>
      </c>
      <c r="G40" s="96">
        <v>0.49236111111111147</v>
      </c>
      <c r="H40" s="96">
        <v>0.50000000000000033</v>
      </c>
      <c r="I40" s="96">
        <v>0.50416666666666698</v>
      </c>
      <c r="J40" s="96">
        <v>0.50902777777777819</v>
      </c>
      <c r="K40" s="96">
        <v>0.5125000000000004</v>
      </c>
      <c r="L40" s="121">
        <v>0.51458333333333384</v>
      </c>
      <c r="M40" s="96">
        <v>0.5173611111111116</v>
      </c>
      <c r="N40" s="96">
        <v>0.51944444444444504</v>
      </c>
      <c r="O40" s="96">
        <v>0.52361111111111169</v>
      </c>
      <c r="P40" s="96">
        <v>0.5284722222222229</v>
      </c>
      <c r="Q40" s="96">
        <v>0.53402777777777843</v>
      </c>
      <c r="R40" s="96">
        <v>0.53750000000000064</v>
      </c>
      <c r="S40" s="96">
        <v>0.53958333333333408</v>
      </c>
      <c r="T40" s="96">
        <v>0.54236111111111185</v>
      </c>
      <c r="U40" s="121">
        <v>0.54722222222222305</v>
      </c>
      <c r="V40" s="20">
        <f t="shared" si="4"/>
        <v>26.29</v>
      </c>
      <c r="W40" s="21">
        <f t="shared" si="1"/>
        <v>6.805555555555598E-2</v>
      </c>
      <c r="X40" s="22">
        <f t="shared" si="2"/>
        <v>15.973469387755003</v>
      </c>
      <c r="Y40" s="39">
        <f t="shared" si="3"/>
        <v>1.0416666666666685E-2</v>
      </c>
      <c r="Z40" s="44"/>
    </row>
    <row r="41" spans="2:26" x14ac:dyDescent="0.25">
      <c r="B41" s="38">
        <v>25</v>
      </c>
      <c r="C41" s="121">
        <v>0.48958333333333376</v>
      </c>
      <c r="D41" s="123">
        <v>0.49444444444444485</v>
      </c>
      <c r="E41" s="96">
        <v>0.49791666666666706</v>
      </c>
      <c r="F41" s="96">
        <v>0.50000000000000044</v>
      </c>
      <c r="G41" s="96">
        <v>0.50277777777777821</v>
      </c>
      <c r="H41" s="96">
        <v>0.51041666666666707</v>
      </c>
      <c r="I41" s="96">
        <v>0.51458333333333373</v>
      </c>
      <c r="J41" s="96">
        <v>0.51944444444444493</v>
      </c>
      <c r="K41" s="96">
        <v>0.52291666666666714</v>
      </c>
      <c r="L41" s="121">
        <v>0.52500000000000058</v>
      </c>
      <c r="M41" s="96">
        <v>0.52777777777777835</v>
      </c>
      <c r="N41" s="96">
        <v>0.52986111111111178</v>
      </c>
      <c r="O41" s="96">
        <v>0.53402777777777843</v>
      </c>
      <c r="P41" s="96">
        <v>0.53888888888888964</v>
      </c>
      <c r="Q41" s="96">
        <v>0.54444444444444517</v>
      </c>
      <c r="R41" s="96">
        <v>0.54791666666666738</v>
      </c>
      <c r="S41" s="96">
        <v>0.55000000000000082</v>
      </c>
      <c r="T41" s="96">
        <v>0.55277777777777859</v>
      </c>
      <c r="U41" s="121">
        <v>0.55763888888888979</v>
      </c>
      <c r="V41" s="20">
        <f t="shared" si="4"/>
        <v>26.29</v>
      </c>
      <c r="W41" s="21">
        <f t="shared" si="1"/>
        <v>6.8055555555556035E-2</v>
      </c>
      <c r="X41" s="22">
        <f t="shared" si="2"/>
        <v>15.973469387754989</v>
      </c>
      <c r="Y41" s="39">
        <f t="shared" si="3"/>
        <v>1.0416666666666685E-2</v>
      </c>
      <c r="Z41" s="44"/>
    </row>
    <row r="42" spans="2:26" x14ac:dyDescent="0.25">
      <c r="B42" s="38">
        <v>26</v>
      </c>
      <c r="C42" s="121">
        <v>0.50000000000000044</v>
      </c>
      <c r="D42" s="123">
        <v>0.50486111111111154</v>
      </c>
      <c r="E42" s="96">
        <v>0.50833333333333375</v>
      </c>
      <c r="F42" s="96">
        <v>0.51041666666666707</v>
      </c>
      <c r="G42" s="96">
        <v>0.51319444444444484</v>
      </c>
      <c r="H42" s="96">
        <v>0.5208333333333337</v>
      </c>
      <c r="I42" s="96">
        <v>0.52500000000000036</v>
      </c>
      <c r="J42" s="96">
        <v>0.52986111111111156</v>
      </c>
      <c r="K42" s="96">
        <v>0.53333333333333377</v>
      </c>
      <c r="L42" s="121">
        <v>0.53541666666666721</v>
      </c>
      <c r="M42" s="96">
        <v>0.53819444444444497</v>
      </c>
      <c r="N42" s="96">
        <v>0.54027777777777841</v>
      </c>
      <c r="O42" s="96">
        <v>0.54444444444444506</v>
      </c>
      <c r="P42" s="96">
        <v>0.54930555555555627</v>
      </c>
      <c r="Q42" s="96">
        <v>0.5548611111111118</v>
      </c>
      <c r="R42" s="96">
        <v>0.55833333333333401</v>
      </c>
      <c r="S42" s="96">
        <v>0.56041666666666745</v>
      </c>
      <c r="T42" s="96">
        <v>0.56319444444444522</v>
      </c>
      <c r="U42" s="121">
        <v>0.56805555555555642</v>
      </c>
      <c r="V42" s="20">
        <f t="shared" si="4"/>
        <v>26.29</v>
      </c>
      <c r="W42" s="21">
        <f t="shared" si="1"/>
        <v>6.805555555555598E-2</v>
      </c>
      <c r="X42" s="22">
        <f t="shared" si="2"/>
        <v>15.973469387755003</v>
      </c>
      <c r="Y42" s="39">
        <f t="shared" si="3"/>
        <v>1.041666666666663E-2</v>
      </c>
      <c r="Z42" s="44"/>
    </row>
    <row r="43" spans="2:26" x14ac:dyDescent="0.25">
      <c r="B43" s="38">
        <v>27</v>
      </c>
      <c r="C43" s="121">
        <v>0.51041666666666707</v>
      </c>
      <c r="D43" s="123">
        <v>0.51527777777777817</v>
      </c>
      <c r="E43" s="96">
        <v>0.51875000000000038</v>
      </c>
      <c r="F43" s="96">
        <v>0.5208333333333337</v>
      </c>
      <c r="G43" s="96">
        <v>0.52361111111111147</v>
      </c>
      <c r="H43" s="96">
        <v>0.53125000000000033</v>
      </c>
      <c r="I43" s="96">
        <v>0.53541666666666698</v>
      </c>
      <c r="J43" s="96">
        <v>0.54027777777777819</v>
      </c>
      <c r="K43" s="96">
        <v>0.5437500000000004</v>
      </c>
      <c r="L43" s="121">
        <v>0.54583333333333384</v>
      </c>
      <c r="M43" s="96">
        <v>0.5486111111111116</v>
      </c>
      <c r="N43" s="96">
        <v>0.55069444444444504</v>
      </c>
      <c r="O43" s="96">
        <v>0.55486111111111169</v>
      </c>
      <c r="P43" s="96">
        <v>0.5597222222222229</v>
      </c>
      <c r="Q43" s="96">
        <v>0.56527777777777843</v>
      </c>
      <c r="R43" s="96">
        <v>0.56875000000000064</v>
      </c>
      <c r="S43" s="96">
        <v>0.57083333333333408</v>
      </c>
      <c r="T43" s="96">
        <v>0.57361111111111185</v>
      </c>
      <c r="U43" s="121">
        <v>0.57847222222222305</v>
      </c>
      <c r="V43" s="20">
        <f t="shared" si="4"/>
        <v>26.29</v>
      </c>
      <c r="W43" s="21">
        <f t="shared" si="1"/>
        <v>6.805555555555598E-2</v>
      </c>
      <c r="X43" s="22">
        <f t="shared" si="2"/>
        <v>15.973469387755003</v>
      </c>
      <c r="Y43" s="39">
        <f t="shared" si="3"/>
        <v>1.041666666666663E-2</v>
      </c>
      <c r="Z43" s="44"/>
    </row>
    <row r="44" spans="2:26" x14ac:dyDescent="0.25">
      <c r="B44" s="38">
        <v>28</v>
      </c>
      <c r="C44" s="121">
        <v>0.5208333333333337</v>
      </c>
      <c r="D44" s="123">
        <v>0.5256944444444448</v>
      </c>
      <c r="E44" s="96">
        <v>0.52916666666666701</v>
      </c>
      <c r="F44" s="96">
        <v>0.53125000000000033</v>
      </c>
      <c r="G44" s="96">
        <v>0.5340277777777781</v>
      </c>
      <c r="H44" s="96">
        <v>0.54166666666666696</v>
      </c>
      <c r="I44" s="96">
        <v>0.54583333333333361</v>
      </c>
      <c r="J44" s="96">
        <v>0.55069444444444482</v>
      </c>
      <c r="K44" s="96">
        <v>0.55416666666666703</v>
      </c>
      <c r="L44" s="121">
        <v>0.55625000000000047</v>
      </c>
      <c r="M44" s="96">
        <v>0.55902777777777823</v>
      </c>
      <c r="N44" s="96">
        <v>0.56111111111111167</v>
      </c>
      <c r="O44" s="96">
        <v>0.56527777777777832</v>
      </c>
      <c r="P44" s="96">
        <v>0.57013888888888953</v>
      </c>
      <c r="Q44" s="96">
        <v>0.57569444444444506</v>
      </c>
      <c r="R44" s="96">
        <v>0.57916666666666727</v>
      </c>
      <c r="S44" s="96">
        <v>0.58125000000000071</v>
      </c>
      <c r="T44" s="96">
        <v>0.58402777777777848</v>
      </c>
      <c r="U44" s="121">
        <v>0.58888888888888968</v>
      </c>
      <c r="V44" s="20">
        <f t="shared" si="4"/>
        <v>26.29</v>
      </c>
      <c r="W44" s="21">
        <f t="shared" si="1"/>
        <v>6.805555555555598E-2</v>
      </c>
      <c r="X44" s="22">
        <f t="shared" si="2"/>
        <v>15.973469387755003</v>
      </c>
      <c r="Y44" s="39">
        <f t="shared" si="3"/>
        <v>1.041666666666663E-2</v>
      </c>
      <c r="Z44" s="44"/>
    </row>
    <row r="45" spans="2:26" x14ac:dyDescent="0.25">
      <c r="B45" s="38">
        <v>29</v>
      </c>
      <c r="C45" s="121">
        <v>0.53125000000000033</v>
      </c>
      <c r="D45" s="123">
        <v>0.53611111111111143</v>
      </c>
      <c r="E45" s="96">
        <v>0.53958333333333364</v>
      </c>
      <c r="F45" s="96">
        <v>0.54166666666666696</v>
      </c>
      <c r="G45" s="96">
        <v>0.54444444444444473</v>
      </c>
      <c r="H45" s="96">
        <v>0.55208333333333359</v>
      </c>
      <c r="I45" s="96">
        <v>0.55625000000000024</v>
      </c>
      <c r="J45" s="96">
        <v>0.56111111111111145</v>
      </c>
      <c r="K45" s="96">
        <v>0.56458333333333366</v>
      </c>
      <c r="L45" s="121">
        <v>0.5666666666666671</v>
      </c>
      <c r="M45" s="96">
        <v>0.56944444444444486</v>
      </c>
      <c r="N45" s="96">
        <v>0.5715277777777783</v>
      </c>
      <c r="O45" s="96">
        <v>0.57569444444444495</v>
      </c>
      <c r="P45" s="96">
        <v>0.58055555555555616</v>
      </c>
      <c r="Q45" s="96">
        <v>0.58611111111111169</v>
      </c>
      <c r="R45" s="96">
        <v>0.5895833333333339</v>
      </c>
      <c r="S45" s="96">
        <v>0.59166666666666734</v>
      </c>
      <c r="T45" s="96">
        <v>0.59444444444444511</v>
      </c>
      <c r="U45" s="121">
        <v>0.59930555555555631</v>
      </c>
      <c r="V45" s="20">
        <f t="shared" si="4"/>
        <v>26.29</v>
      </c>
      <c r="W45" s="21">
        <f t="shared" si="1"/>
        <v>6.805555555555598E-2</v>
      </c>
      <c r="X45" s="22">
        <f t="shared" si="2"/>
        <v>15.973469387755003</v>
      </c>
      <c r="Y45" s="39">
        <f t="shared" si="3"/>
        <v>1.041666666666663E-2</v>
      </c>
      <c r="Z45" s="44"/>
    </row>
    <row r="46" spans="2:26" x14ac:dyDescent="0.25">
      <c r="B46" s="38">
        <v>30</v>
      </c>
      <c r="C46" s="121">
        <v>0.54166666666666696</v>
      </c>
      <c r="D46" s="123">
        <v>0.54652777777777806</v>
      </c>
      <c r="E46" s="96">
        <v>0.55000000000000027</v>
      </c>
      <c r="F46" s="96">
        <v>0.55208333333333359</v>
      </c>
      <c r="G46" s="96">
        <v>0.55486111111111136</v>
      </c>
      <c r="H46" s="96">
        <v>0.56250000000000022</v>
      </c>
      <c r="I46" s="96">
        <v>0.56666666666666687</v>
      </c>
      <c r="J46" s="96">
        <v>0.57152777777777808</v>
      </c>
      <c r="K46" s="96">
        <v>0.57500000000000029</v>
      </c>
      <c r="L46" s="121">
        <v>0.57708333333333373</v>
      </c>
      <c r="M46" s="96">
        <v>0.57986111111111149</v>
      </c>
      <c r="N46" s="96">
        <v>0.58194444444444493</v>
      </c>
      <c r="O46" s="96">
        <v>0.58611111111111158</v>
      </c>
      <c r="P46" s="96">
        <v>0.59097222222222279</v>
      </c>
      <c r="Q46" s="96">
        <v>0.59652777777777832</v>
      </c>
      <c r="R46" s="96">
        <v>0.60000000000000053</v>
      </c>
      <c r="S46" s="96">
        <v>0.60208333333333397</v>
      </c>
      <c r="T46" s="96">
        <v>0.60486111111111174</v>
      </c>
      <c r="U46" s="121">
        <v>0.60972222222222294</v>
      </c>
      <c r="V46" s="20">
        <f t="shared" si="4"/>
        <v>26.29</v>
      </c>
      <c r="W46" s="21">
        <f t="shared" si="1"/>
        <v>6.805555555555598E-2</v>
      </c>
      <c r="X46" s="22">
        <f t="shared" si="2"/>
        <v>15.973469387755003</v>
      </c>
      <c r="Y46" s="39">
        <f t="shared" si="3"/>
        <v>1.041666666666663E-2</v>
      </c>
      <c r="Z46" s="44"/>
    </row>
    <row r="47" spans="2:26" x14ac:dyDescent="0.25">
      <c r="B47" s="38">
        <v>31</v>
      </c>
      <c r="C47" s="121">
        <v>0.55208333333333359</v>
      </c>
      <c r="D47" s="123">
        <v>0.55694444444444469</v>
      </c>
      <c r="E47" s="96">
        <v>0.5604166666666669</v>
      </c>
      <c r="F47" s="96">
        <v>0.56250000000000022</v>
      </c>
      <c r="G47" s="96">
        <v>0.56527777777777799</v>
      </c>
      <c r="H47" s="96">
        <v>0.57291666666666685</v>
      </c>
      <c r="I47" s="96">
        <v>0.5770833333333335</v>
      </c>
      <c r="J47" s="96">
        <v>0.58194444444444471</v>
      </c>
      <c r="K47" s="96">
        <v>0.58541666666666692</v>
      </c>
      <c r="L47" s="121">
        <v>0.58750000000000036</v>
      </c>
      <c r="M47" s="96">
        <v>0.59027777777777812</v>
      </c>
      <c r="N47" s="96">
        <v>0.59236111111111156</v>
      </c>
      <c r="O47" s="96">
        <v>0.59652777777777821</v>
      </c>
      <c r="P47" s="96">
        <v>0.60138888888888942</v>
      </c>
      <c r="Q47" s="96">
        <v>0.60694444444444495</v>
      </c>
      <c r="R47" s="96">
        <v>0.61041666666666716</v>
      </c>
      <c r="S47" s="96">
        <v>0.6125000000000006</v>
      </c>
      <c r="T47" s="96">
        <v>0.61527777777777837</v>
      </c>
      <c r="U47" s="121">
        <v>0.62013888888888957</v>
      </c>
      <c r="V47" s="20">
        <f t="shared" si="4"/>
        <v>26.29</v>
      </c>
      <c r="W47" s="21">
        <f t="shared" si="1"/>
        <v>6.805555555555598E-2</v>
      </c>
      <c r="X47" s="22">
        <f t="shared" si="2"/>
        <v>15.973469387755003</v>
      </c>
      <c r="Y47" s="39">
        <f t="shared" si="3"/>
        <v>1.041666666666663E-2</v>
      </c>
      <c r="Z47" s="44"/>
    </row>
    <row r="48" spans="2:26" x14ac:dyDescent="0.25">
      <c r="B48" s="38">
        <v>32</v>
      </c>
      <c r="C48" s="121">
        <v>0.56250000000000022</v>
      </c>
      <c r="D48" s="123">
        <v>0.56736111111111132</v>
      </c>
      <c r="E48" s="96">
        <v>0.57083333333333353</v>
      </c>
      <c r="F48" s="96">
        <v>0.57291666666666685</v>
      </c>
      <c r="G48" s="96">
        <v>0.57569444444444462</v>
      </c>
      <c r="H48" s="96">
        <v>0.58333333333333348</v>
      </c>
      <c r="I48" s="96">
        <v>0.58750000000000013</v>
      </c>
      <c r="J48" s="96">
        <v>0.59236111111111134</v>
      </c>
      <c r="K48" s="96">
        <v>0.59583333333333355</v>
      </c>
      <c r="L48" s="121">
        <v>0.59791666666666698</v>
      </c>
      <c r="M48" s="96">
        <v>0.60069444444444475</v>
      </c>
      <c r="N48" s="96">
        <v>0.60277777777777819</v>
      </c>
      <c r="O48" s="96">
        <v>0.60694444444444484</v>
      </c>
      <c r="P48" s="96">
        <v>0.61180555555555605</v>
      </c>
      <c r="Q48" s="96">
        <v>0.61736111111111158</v>
      </c>
      <c r="R48" s="96">
        <v>0.62083333333333379</v>
      </c>
      <c r="S48" s="96">
        <v>0.62291666666666723</v>
      </c>
      <c r="T48" s="96">
        <v>0.625694444444445</v>
      </c>
      <c r="U48" s="121">
        <v>0.6305555555555562</v>
      </c>
      <c r="V48" s="20">
        <f t="shared" si="4"/>
        <v>26.29</v>
      </c>
      <c r="W48" s="21">
        <f t="shared" si="1"/>
        <v>6.805555555555598E-2</v>
      </c>
      <c r="X48" s="22">
        <f t="shared" si="2"/>
        <v>15.973469387755003</v>
      </c>
      <c r="Y48" s="39">
        <f t="shared" si="3"/>
        <v>1.1111111111111072E-2</v>
      </c>
      <c r="Z48" s="44"/>
    </row>
    <row r="49" spans="2:26" x14ac:dyDescent="0.25">
      <c r="B49" s="38">
        <v>33</v>
      </c>
      <c r="C49" s="121">
        <v>0.57361111111111129</v>
      </c>
      <c r="D49" s="123">
        <v>0.57847222222222239</v>
      </c>
      <c r="E49" s="96">
        <v>0.5819444444444446</v>
      </c>
      <c r="F49" s="96">
        <v>0.58402777777777792</v>
      </c>
      <c r="G49" s="96">
        <v>0.58680555555555569</v>
      </c>
      <c r="H49" s="96">
        <v>0.59444444444444455</v>
      </c>
      <c r="I49" s="96">
        <v>0.5986111111111112</v>
      </c>
      <c r="J49" s="96">
        <v>0.60347222222222241</v>
      </c>
      <c r="K49" s="96">
        <v>0.60694444444444462</v>
      </c>
      <c r="L49" s="121">
        <v>0.60902777777777806</v>
      </c>
      <c r="M49" s="96">
        <v>0.61180555555555582</v>
      </c>
      <c r="N49" s="96">
        <v>0.61388888888888926</v>
      </c>
      <c r="O49" s="96">
        <v>0.61805555555555591</v>
      </c>
      <c r="P49" s="96">
        <v>0.62291666666666712</v>
      </c>
      <c r="Q49" s="96">
        <v>0.62847222222222265</v>
      </c>
      <c r="R49" s="96">
        <v>0.63194444444444486</v>
      </c>
      <c r="S49" s="96">
        <v>0.6340277777777783</v>
      </c>
      <c r="T49" s="96">
        <v>0.63680555555555607</v>
      </c>
      <c r="U49" s="121">
        <v>0.64166666666666727</v>
      </c>
      <c r="V49" s="20">
        <f t="shared" si="4"/>
        <v>26.29</v>
      </c>
      <c r="W49" s="21">
        <f t="shared" si="1"/>
        <v>6.805555555555598E-2</v>
      </c>
      <c r="X49" s="22">
        <f t="shared" ref="X49:X80" si="5">60*$I$93/(W49*60*24)</f>
        <v>15.973469387755003</v>
      </c>
      <c r="Y49" s="39">
        <f t="shared" si="3"/>
        <v>1.1111111111111072E-2</v>
      </c>
      <c r="Z49" s="44"/>
    </row>
    <row r="50" spans="2:26" x14ac:dyDescent="0.25">
      <c r="B50" s="38">
        <v>34</v>
      </c>
      <c r="C50" s="121">
        <v>0.58472222222222237</v>
      </c>
      <c r="D50" s="123">
        <v>0.58958333333333346</v>
      </c>
      <c r="E50" s="96">
        <v>0.59305555555555567</v>
      </c>
      <c r="F50" s="96">
        <v>0.59513888888888899</v>
      </c>
      <c r="G50" s="96">
        <v>0.59791666666666676</v>
      </c>
      <c r="H50" s="96">
        <v>0.60555555555555562</v>
      </c>
      <c r="I50" s="96">
        <v>0.60972222222222228</v>
      </c>
      <c r="J50" s="96">
        <v>0.61458333333333348</v>
      </c>
      <c r="K50" s="96">
        <v>0.61805555555555569</v>
      </c>
      <c r="L50" s="121">
        <v>0.62013888888888913</v>
      </c>
      <c r="M50" s="96">
        <v>0.6229166666666669</v>
      </c>
      <c r="N50" s="96">
        <v>0.62500000000000033</v>
      </c>
      <c r="O50" s="96">
        <v>0.62916666666666698</v>
      </c>
      <c r="P50" s="96">
        <v>0.63402777777777819</v>
      </c>
      <c r="Q50" s="96">
        <v>0.63958333333333373</v>
      </c>
      <c r="R50" s="96">
        <v>0.64305555555555594</v>
      </c>
      <c r="S50" s="96">
        <v>0.64513888888888937</v>
      </c>
      <c r="T50" s="96">
        <v>0.64791666666666714</v>
      </c>
      <c r="U50" s="121">
        <v>0.65277777777777835</v>
      </c>
      <c r="V50" s="20">
        <f t="shared" si="4"/>
        <v>26.29</v>
      </c>
      <c r="W50" s="21">
        <f t="shared" si="1"/>
        <v>6.805555555555598E-2</v>
      </c>
      <c r="X50" s="22">
        <f t="shared" si="5"/>
        <v>15.973469387755003</v>
      </c>
      <c r="Y50" s="39">
        <f t="shared" si="3"/>
        <v>1.1111111111111072E-2</v>
      </c>
      <c r="Z50" s="44"/>
    </row>
    <row r="51" spans="2:26" x14ac:dyDescent="0.25">
      <c r="B51" s="38">
        <v>35</v>
      </c>
      <c r="C51" s="121">
        <v>0.59583333333333344</v>
      </c>
      <c r="D51" s="123">
        <v>0.60069444444444453</v>
      </c>
      <c r="E51" s="96">
        <v>0.60416666666666674</v>
      </c>
      <c r="F51" s="96">
        <v>0.60625000000000007</v>
      </c>
      <c r="G51" s="96">
        <v>0.60902777777777783</v>
      </c>
      <c r="H51" s="96">
        <v>0.6166666666666667</v>
      </c>
      <c r="I51" s="96">
        <v>0.62083333333333335</v>
      </c>
      <c r="J51" s="96">
        <v>0.62569444444444455</v>
      </c>
      <c r="K51" s="96">
        <v>0.62916666666666676</v>
      </c>
      <c r="L51" s="121">
        <v>0.6312500000000002</v>
      </c>
      <c r="M51" s="96">
        <v>0.63402777777777797</v>
      </c>
      <c r="N51" s="96">
        <v>0.6361111111111114</v>
      </c>
      <c r="O51" s="96">
        <v>0.64027777777777806</v>
      </c>
      <c r="P51" s="96">
        <v>0.64513888888888926</v>
      </c>
      <c r="Q51" s="96">
        <v>0.6506944444444448</v>
      </c>
      <c r="R51" s="96">
        <v>0.65416666666666701</v>
      </c>
      <c r="S51" s="96">
        <v>0.65625000000000044</v>
      </c>
      <c r="T51" s="96">
        <v>0.65902777777777821</v>
      </c>
      <c r="U51" s="121">
        <v>0.66388888888888942</v>
      </c>
      <c r="V51" s="20">
        <f t="shared" si="4"/>
        <v>26.29</v>
      </c>
      <c r="W51" s="21">
        <f t="shared" si="1"/>
        <v>6.805555555555598E-2</v>
      </c>
      <c r="X51" s="22">
        <f t="shared" si="5"/>
        <v>15.973469387755003</v>
      </c>
      <c r="Y51" s="39">
        <f t="shared" si="3"/>
        <v>1.1111111111111072E-2</v>
      </c>
      <c r="Z51" s="44"/>
    </row>
    <row r="52" spans="2:26" x14ac:dyDescent="0.25">
      <c r="B52" s="38">
        <v>36</v>
      </c>
      <c r="C52" s="121">
        <v>0.60694444444444451</v>
      </c>
      <c r="D52" s="123">
        <v>0.6118055555555556</v>
      </c>
      <c r="E52" s="96">
        <v>0.61527777777777781</v>
      </c>
      <c r="F52" s="96">
        <v>0.61736111111111114</v>
      </c>
      <c r="G52" s="96">
        <v>0.62013888888888891</v>
      </c>
      <c r="H52" s="96">
        <v>0.62777777777777777</v>
      </c>
      <c r="I52" s="96">
        <v>0.63194444444444442</v>
      </c>
      <c r="J52" s="96">
        <v>0.63680555555555562</v>
      </c>
      <c r="K52" s="96">
        <v>0.64027777777777783</v>
      </c>
      <c r="L52" s="121">
        <v>0.64236111111111127</v>
      </c>
      <c r="M52" s="96">
        <v>0.64513888888888904</v>
      </c>
      <c r="N52" s="96">
        <v>0.64722222222222248</v>
      </c>
      <c r="O52" s="96">
        <v>0.65138888888888913</v>
      </c>
      <c r="P52" s="96">
        <v>0.65625000000000033</v>
      </c>
      <c r="Q52" s="96">
        <v>0.66180555555555587</v>
      </c>
      <c r="R52" s="96">
        <v>0.66527777777777808</v>
      </c>
      <c r="S52" s="96">
        <v>0.66736111111111152</v>
      </c>
      <c r="T52" s="96">
        <v>0.67013888888888928</v>
      </c>
      <c r="U52" s="121">
        <v>0.67500000000000049</v>
      </c>
      <c r="V52" s="20">
        <f t="shared" si="4"/>
        <v>26.29</v>
      </c>
      <c r="W52" s="21">
        <f t="shared" si="1"/>
        <v>6.805555555555598E-2</v>
      </c>
      <c r="X52" s="22">
        <f t="shared" si="5"/>
        <v>15.973469387755003</v>
      </c>
      <c r="Y52" s="39">
        <f t="shared" si="3"/>
        <v>1.1111111111111072E-2</v>
      </c>
      <c r="Z52" s="44"/>
    </row>
    <row r="53" spans="2:26" x14ac:dyDescent="0.25">
      <c r="B53" s="38">
        <v>37</v>
      </c>
      <c r="C53" s="121">
        <v>0.61805555555555558</v>
      </c>
      <c r="D53" s="123">
        <v>0.62291666666666667</v>
      </c>
      <c r="E53" s="96">
        <v>0.62638888888888888</v>
      </c>
      <c r="F53" s="96">
        <v>0.62847222222222221</v>
      </c>
      <c r="G53" s="96">
        <v>0.63124999999999998</v>
      </c>
      <c r="H53" s="96">
        <v>0.63888888888888884</v>
      </c>
      <c r="I53" s="96">
        <v>0.64305555555555549</v>
      </c>
      <c r="J53" s="96">
        <v>0.6479166666666667</v>
      </c>
      <c r="K53" s="96">
        <v>0.65138888888888891</v>
      </c>
      <c r="L53" s="121">
        <v>0.65347222222222234</v>
      </c>
      <c r="M53" s="96">
        <v>0.65625000000000011</v>
      </c>
      <c r="N53" s="96">
        <v>0.65833333333333355</v>
      </c>
      <c r="O53" s="96">
        <v>0.6625000000000002</v>
      </c>
      <c r="P53" s="96">
        <v>0.6673611111111114</v>
      </c>
      <c r="Q53" s="96">
        <v>0.67291666666666694</v>
      </c>
      <c r="R53" s="96">
        <v>0.67638888888888915</v>
      </c>
      <c r="S53" s="96">
        <v>0.67847222222222259</v>
      </c>
      <c r="T53" s="96">
        <v>0.68125000000000036</v>
      </c>
      <c r="U53" s="121">
        <v>0.68611111111111156</v>
      </c>
      <c r="V53" s="20">
        <f t="shared" si="4"/>
        <v>26.29</v>
      </c>
      <c r="W53" s="21">
        <f t="shared" si="1"/>
        <v>6.805555555555598E-2</v>
      </c>
      <c r="X53" s="22">
        <f t="shared" si="5"/>
        <v>15.973469387755003</v>
      </c>
      <c r="Y53" s="39">
        <f t="shared" si="3"/>
        <v>1.1111111111111072E-2</v>
      </c>
      <c r="Z53" s="44"/>
    </row>
    <row r="54" spans="2:26" x14ac:dyDescent="0.25">
      <c r="B54" s="38">
        <v>38</v>
      </c>
      <c r="C54" s="121">
        <v>0.62916666666666665</v>
      </c>
      <c r="D54" s="123">
        <v>0.63402777777777775</v>
      </c>
      <c r="E54" s="96">
        <v>0.63749999999999996</v>
      </c>
      <c r="F54" s="96">
        <v>0.63958333333333328</v>
      </c>
      <c r="G54" s="96">
        <v>0.64236111111111105</v>
      </c>
      <c r="H54" s="96">
        <v>0.64999999999999991</v>
      </c>
      <c r="I54" s="96">
        <v>0.65416666666666656</v>
      </c>
      <c r="J54" s="96">
        <v>0.65902777777777777</v>
      </c>
      <c r="K54" s="96">
        <v>0.66249999999999998</v>
      </c>
      <c r="L54" s="121">
        <v>0.66458333333333341</v>
      </c>
      <c r="M54" s="96">
        <v>0.66736111111111118</v>
      </c>
      <c r="N54" s="96">
        <v>0.66944444444444462</v>
      </c>
      <c r="O54" s="96">
        <v>0.67361111111111127</v>
      </c>
      <c r="P54" s="96">
        <v>0.67847222222222248</v>
      </c>
      <c r="Q54" s="96">
        <v>0.68402777777777801</v>
      </c>
      <c r="R54" s="96">
        <v>0.68750000000000022</v>
      </c>
      <c r="S54" s="96">
        <v>0.68958333333333366</v>
      </c>
      <c r="T54" s="96">
        <v>0.69236111111111143</v>
      </c>
      <c r="U54" s="121">
        <v>0.69722222222222263</v>
      </c>
      <c r="V54" s="20">
        <f t="shared" si="4"/>
        <v>26.29</v>
      </c>
      <c r="W54" s="21">
        <f t="shared" si="1"/>
        <v>6.805555555555598E-2</v>
      </c>
      <c r="X54" s="22">
        <f t="shared" si="5"/>
        <v>15.973469387755003</v>
      </c>
      <c r="Y54" s="39">
        <f t="shared" si="3"/>
        <v>1.1111111111111072E-2</v>
      </c>
      <c r="Z54" s="44"/>
    </row>
    <row r="55" spans="2:26" x14ac:dyDescent="0.25">
      <c r="B55" s="38">
        <v>39</v>
      </c>
      <c r="C55" s="121">
        <v>0.64027777777777772</v>
      </c>
      <c r="D55" s="123">
        <v>0.64513888888888882</v>
      </c>
      <c r="E55" s="96">
        <v>0.64861111111111103</v>
      </c>
      <c r="F55" s="96">
        <v>0.65069444444444435</v>
      </c>
      <c r="G55" s="96">
        <v>0.65347222222222212</v>
      </c>
      <c r="H55" s="96">
        <v>0.66111111111111098</v>
      </c>
      <c r="I55" s="96">
        <v>0.66527777777777763</v>
      </c>
      <c r="J55" s="96">
        <v>0.67013888888888884</v>
      </c>
      <c r="K55" s="96">
        <v>0.67361111111111105</v>
      </c>
      <c r="L55" s="121">
        <v>0.67569444444444449</v>
      </c>
      <c r="M55" s="96">
        <v>0.67847222222222225</v>
      </c>
      <c r="N55" s="96">
        <v>0.68055555555555569</v>
      </c>
      <c r="O55" s="96">
        <v>0.68472222222222234</v>
      </c>
      <c r="P55" s="96">
        <v>0.68958333333333355</v>
      </c>
      <c r="Q55" s="96">
        <v>0.69513888888888908</v>
      </c>
      <c r="R55" s="96">
        <v>0.69861111111111129</v>
      </c>
      <c r="S55" s="96">
        <v>0.70069444444444473</v>
      </c>
      <c r="T55" s="96">
        <v>0.7034722222222225</v>
      </c>
      <c r="U55" s="121">
        <v>0.7083333333333337</v>
      </c>
      <c r="V55" s="20">
        <f t="shared" si="4"/>
        <v>26.29</v>
      </c>
      <c r="W55" s="21">
        <f t="shared" si="1"/>
        <v>6.805555555555598E-2</v>
      </c>
      <c r="X55" s="22">
        <f t="shared" si="5"/>
        <v>15.973469387755003</v>
      </c>
      <c r="Y55" s="39">
        <f t="shared" si="3"/>
        <v>1.1111111111111072E-2</v>
      </c>
      <c r="Z55" s="44"/>
    </row>
    <row r="56" spans="2:26" x14ac:dyDescent="0.25">
      <c r="B56" s="38">
        <v>40</v>
      </c>
      <c r="C56" s="121">
        <v>0.6513888888888888</v>
      </c>
      <c r="D56" s="123">
        <v>0.65624999999999989</v>
      </c>
      <c r="E56" s="96">
        <v>0.6597222222222221</v>
      </c>
      <c r="F56" s="96">
        <v>0.66180555555555542</v>
      </c>
      <c r="G56" s="96">
        <v>0.66458333333333319</v>
      </c>
      <c r="H56" s="96">
        <v>0.67222222222222205</v>
      </c>
      <c r="I56" s="96">
        <v>0.67638888888888871</v>
      </c>
      <c r="J56" s="96">
        <v>0.68124999999999991</v>
      </c>
      <c r="K56" s="96">
        <v>0.68472222222222212</v>
      </c>
      <c r="L56" s="121">
        <v>0.68680555555555556</v>
      </c>
      <c r="M56" s="96">
        <v>0.68958333333333333</v>
      </c>
      <c r="N56" s="96">
        <v>0.69166666666666676</v>
      </c>
      <c r="O56" s="96">
        <v>0.69583333333333341</v>
      </c>
      <c r="P56" s="96">
        <v>0.70069444444444462</v>
      </c>
      <c r="Q56" s="96">
        <v>0.70625000000000016</v>
      </c>
      <c r="R56" s="96">
        <v>0.70972222222222237</v>
      </c>
      <c r="S56" s="96">
        <v>0.7118055555555558</v>
      </c>
      <c r="T56" s="96">
        <v>0.71458333333333357</v>
      </c>
      <c r="U56" s="121">
        <v>0.71944444444444478</v>
      </c>
      <c r="V56" s="20">
        <f t="shared" si="4"/>
        <v>26.29</v>
      </c>
      <c r="W56" s="21">
        <f t="shared" si="1"/>
        <v>6.805555555555598E-2</v>
      </c>
      <c r="X56" s="22">
        <f t="shared" si="5"/>
        <v>15.973469387755003</v>
      </c>
      <c r="Y56" s="39">
        <f t="shared" si="3"/>
        <v>1.1111111111111072E-2</v>
      </c>
      <c r="Z56" s="44"/>
    </row>
    <row r="57" spans="2:26" x14ac:dyDescent="0.25">
      <c r="B57" s="38">
        <v>41</v>
      </c>
      <c r="C57" s="121">
        <v>0.66249999999999987</v>
      </c>
      <c r="D57" s="123">
        <v>0.66736111111111096</v>
      </c>
      <c r="E57" s="96">
        <v>0.67083333333333317</v>
      </c>
      <c r="F57" s="96">
        <v>0.6729166666666665</v>
      </c>
      <c r="G57" s="96">
        <v>0.67569444444444426</v>
      </c>
      <c r="H57" s="96">
        <v>0.68333333333333313</v>
      </c>
      <c r="I57" s="96">
        <v>0.68749999999999978</v>
      </c>
      <c r="J57" s="96">
        <v>0.69236111111111098</v>
      </c>
      <c r="K57" s="96">
        <v>0.69583333333333319</v>
      </c>
      <c r="L57" s="121">
        <v>0.69791666666666663</v>
      </c>
      <c r="M57" s="96">
        <v>0.7006944444444444</v>
      </c>
      <c r="N57" s="96">
        <v>0.70277777777777783</v>
      </c>
      <c r="O57" s="96">
        <v>0.70694444444444449</v>
      </c>
      <c r="P57" s="96">
        <v>0.71180555555555569</v>
      </c>
      <c r="Q57" s="96">
        <v>0.71736111111111123</v>
      </c>
      <c r="R57" s="96">
        <v>0.72083333333333344</v>
      </c>
      <c r="S57" s="96">
        <v>0.72291666666666687</v>
      </c>
      <c r="T57" s="96">
        <v>0.72569444444444464</v>
      </c>
      <c r="U57" s="121">
        <v>0.73055555555555585</v>
      </c>
      <c r="V57" s="20">
        <f t="shared" si="4"/>
        <v>26.29</v>
      </c>
      <c r="W57" s="21">
        <f t="shared" si="1"/>
        <v>6.805555555555598E-2</v>
      </c>
      <c r="X57" s="22">
        <f t="shared" si="5"/>
        <v>15.973469387755003</v>
      </c>
      <c r="Y57" s="39">
        <f t="shared" si="3"/>
        <v>1.1111111111111072E-2</v>
      </c>
      <c r="Z57" s="44"/>
    </row>
    <row r="58" spans="2:26" x14ac:dyDescent="0.25">
      <c r="B58" s="38">
        <v>42</v>
      </c>
      <c r="C58" s="121">
        <v>0.67361111111111094</v>
      </c>
      <c r="D58" s="123">
        <v>0.67847222222222203</v>
      </c>
      <c r="E58" s="96">
        <v>0.68194444444444424</v>
      </c>
      <c r="F58" s="96">
        <v>0.68402777777777757</v>
      </c>
      <c r="G58" s="96">
        <v>0.68680555555555534</v>
      </c>
      <c r="H58" s="96">
        <v>0.6944444444444442</v>
      </c>
      <c r="I58" s="96">
        <v>0.69861111111111085</v>
      </c>
      <c r="J58" s="96">
        <v>0.70347222222222205</v>
      </c>
      <c r="K58" s="96">
        <v>0.70694444444444426</v>
      </c>
      <c r="L58" s="121">
        <v>0.7090277777777777</v>
      </c>
      <c r="M58" s="96">
        <v>0.71180555555555547</v>
      </c>
      <c r="N58" s="96">
        <v>0.71388888888888891</v>
      </c>
      <c r="O58" s="96">
        <v>0.71805555555555556</v>
      </c>
      <c r="P58" s="96">
        <v>0.72291666666666676</v>
      </c>
      <c r="Q58" s="96">
        <v>0.7284722222222223</v>
      </c>
      <c r="R58" s="96">
        <v>0.73194444444444451</v>
      </c>
      <c r="S58" s="96">
        <v>0.73402777777777795</v>
      </c>
      <c r="T58" s="96">
        <v>0.73680555555555571</v>
      </c>
      <c r="U58" s="121">
        <v>0.74166666666666692</v>
      </c>
      <c r="V58" s="20">
        <f t="shared" si="4"/>
        <v>26.29</v>
      </c>
      <c r="W58" s="21">
        <f t="shared" si="1"/>
        <v>6.805555555555598E-2</v>
      </c>
      <c r="X58" s="22">
        <f t="shared" si="5"/>
        <v>15.973469387755003</v>
      </c>
      <c r="Y58" s="39">
        <f t="shared" si="3"/>
        <v>1.1111111111111072E-2</v>
      </c>
      <c r="Z58" s="44"/>
    </row>
    <row r="59" spans="2:26" x14ac:dyDescent="0.25">
      <c r="B59" s="38">
        <v>43</v>
      </c>
      <c r="C59" s="121">
        <v>0.68472222222222201</v>
      </c>
      <c r="D59" s="123">
        <v>0.6895833333333331</v>
      </c>
      <c r="E59" s="96">
        <v>0.69305555555555531</v>
      </c>
      <c r="F59" s="96">
        <v>0.69513888888888864</v>
      </c>
      <c r="G59" s="96">
        <v>0.69791666666666641</v>
      </c>
      <c r="H59" s="96">
        <v>0.70555555555555527</v>
      </c>
      <c r="I59" s="96">
        <v>0.70972222222222192</v>
      </c>
      <c r="J59" s="96">
        <v>0.71458333333333313</v>
      </c>
      <c r="K59" s="96">
        <v>0.71805555555555534</v>
      </c>
      <c r="L59" s="121">
        <v>0.72013888888888877</v>
      </c>
      <c r="M59" s="96">
        <v>0.72291666666666654</v>
      </c>
      <c r="N59" s="96">
        <v>0.72499999999999998</v>
      </c>
      <c r="O59" s="96">
        <v>0.72916666666666663</v>
      </c>
      <c r="P59" s="96">
        <v>0.73402777777777783</v>
      </c>
      <c r="Q59" s="96">
        <v>0.73958333333333337</v>
      </c>
      <c r="R59" s="96">
        <v>0.74305555555555558</v>
      </c>
      <c r="S59" s="96">
        <v>0.74513888888888902</v>
      </c>
      <c r="T59" s="96">
        <v>0.74791666666666679</v>
      </c>
      <c r="U59" s="121">
        <v>0.75277777777777799</v>
      </c>
      <c r="V59" s="20">
        <f t="shared" si="4"/>
        <v>26.29</v>
      </c>
      <c r="W59" s="21">
        <f t="shared" si="1"/>
        <v>6.805555555555598E-2</v>
      </c>
      <c r="X59" s="22">
        <f t="shared" si="5"/>
        <v>15.973469387755003</v>
      </c>
      <c r="Y59" s="39">
        <f t="shared" si="3"/>
        <v>1.1111111111111072E-2</v>
      </c>
      <c r="Z59" s="44"/>
    </row>
    <row r="60" spans="2:26" x14ac:dyDescent="0.25">
      <c r="B60" s="38">
        <v>44</v>
      </c>
      <c r="C60" s="121">
        <v>0.69583333333333308</v>
      </c>
      <c r="D60" s="123">
        <v>0.70069444444444418</v>
      </c>
      <c r="E60" s="96">
        <v>0.70416666666666639</v>
      </c>
      <c r="F60" s="96">
        <v>0.70624999999999971</v>
      </c>
      <c r="G60" s="96">
        <v>0.70902777777777748</v>
      </c>
      <c r="H60" s="96">
        <v>0.71666666666666634</v>
      </c>
      <c r="I60" s="96">
        <v>0.72083333333333299</v>
      </c>
      <c r="J60" s="96">
        <v>0.7256944444444442</v>
      </c>
      <c r="K60" s="96">
        <v>0.72916666666666641</v>
      </c>
      <c r="L60" s="121">
        <v>0.73124999999999984</v>
      </c>
      <c r="M60" s="96">
        <v>0.73402777777777761</v>
      </c>
      <c r="N60" s="96">
        <v>0.73611111111111105</v>
      </c>
      <c r="O60" s="96">
        <v>0.7402777777777777</v>
      </c>
      <c r="P60" s="96">
        <v>0.74513888888888891</v>
      </c>
      <c r="Q60" s="96">
        <v>0.75069444444444444</v>
      </c>
      <c r="R60" s="96">
        <v>0.75416666666666665</v>
      </c>
      <c r="S60" s="96">
        <v>0.75625000000000009</v>
      </c>
      <c r="T60" s="96">
        <v>0.75902777777777786</v>
      </c>
      <c r="U60" s="121">
        <v>0.76388888888888906</v>
      </c>
      <c r="V60" s="20">
        <f t="shared" si="4"/>
        <v>26.29</v>
      </c>
      <c r="W60" s="21">
        <f t="shared" si="1"/>
        <v>6.805555555555598E-2</v>
      </c>
      <c r="X60" s="22">
        <f t="shared" si="5"/>
        <v>15.973469387755003</v>
      </c>
      <c r="Y60" s="39">
        <f t="shared" si="3"/>
        <v>1.1111111111111072E-2</v>
      </c>
      <c r="Z60" s="44"/>
    </row>
    <row r="61" spans="2:26" x14ac:dyDescent="0.25">
      <c r="B61" s="38">
        <v>45</v>
      </c>
      <c r="C61" s="121">
        <v>0.70694444444444415</v>
      </c>
      <c r="D61" s="123">
        <v>0.71180555555555525</v>
      </c>
      <c r="E61" s="96">
        <v>0.71527777777777746</v>
      </c>
      <c r="F61" s="96">
        <v>0.71736111111111078</v>
      </c>
      <c r="G61" s="96">
        <v>0.72013888888888855</v>
      </c>
      <c r="H61" s="96">
        <v>0.72777777777777741</v>
      </c>
      <c r="I61" s="96">
        <v>0.73194444444444406</v>
      </c>
      <c r="J61" s="96">
        <v>0.73680555555555527</v>
      </c>
      <c r="K61" s="96">
        <v>0.74027777777777748</v>
      </c>
      <c r="L61" s="121">
        <v>0.74236111111111092</v>
      </c>
      <c r="M61" s="96">
        <v>0.74513888888888868</v>
      </c>
      <c r="N61" s="96">
        <v>0.74722222222222212</v>
      </c>
      <c r="O61" s="96">
        <v>0.75138888888888877</v>
      </c>
      <c r="P61" s="96">
        <v>0.75624999999999998</v>
      </c>
      <c r="Q61" s="96">
        <v>0.76180555555555551</v>
      </c>
      <c r="R61" s="96">
        <v>0.76527777777777772</v>
      </c>
      <c r="S61" s="96">
        <v>0.76736111111111116</v>
      </c>
      <c r="T61" s="96">
        <v>0.77013888888888893</v>
      </c>
      <c r="U61" s="121">
        <v>0.77500000000000013</v>
      </c>
      <c r="V61" s="20">
        <f t="shared" si="4"/>
        <v>26.29</v>
      </c>
      <c r="W61" s="21">
        <f t="shared" si="1"/>
        <v>6.805555555555598E-2</v>
      </c>
      <c r="X61" s="22">
        <f t="shared" si="5"/>
        <v>15.973469387755003</v>
      </c>
      <c r="Y61" s="39">
        <f t="shared" si="3"/>
        <v>1.041666666666663E-2</v>
      </c>
      <c r="Z61" s="44"/>
    </row>
    <row r="62" spans="2:26" x14ac:dyDescent="0.25">
      <c r="B62" s="38">
        <v>46</v>
      </c>
      <c r="C62" s="121">
        <v>0.71736111111111078</v>
      </c>
      <c r="D62" s="123">
        <v>0.72222222222222188</v>
      </c>
      <c r="E62" s="96">
        <v>0.72569444444444409</v>
      </c>
      <c r="F62" s="96">
        <v>0.72777777777777741</v>
      </c>
      <c r="G62" s="96">
        <v>0.73055555555555518</v>
      </c>
      <c r="H62" s="96">
        <v>0.73819444444444404</v>
      </c>
      <c r="I62" s="96">
        <v>0.74236111111111069</v>
      </c>
      <c r="J62" s="96">
        <v>0.7472222222222219</v>
      </c>
      <c r="K62" s="96">
        <v>0.75069444444444411</v>
      </c>
      <c r="L62" s="121">
        <v>0.75277777777777755</v>
      </c>
      <c r="M62" s="96">
        <v>0.75555555555555531</v>
      </c>
      <c r="N62" s="96">
        <v>0.75763888888888875</v>
      </c>
      <c r="O62" s="96">
        <v>0.7618055555555554</v>
      </c>
      <c r="P62" s="96">
        <v>0.76666666666666661</v>
      </c>
      <c r="Q62" s="96">
        <v>0.77222222222222214</v>
      </c>
      <c r="R62" s="96">
        <v>0.77569444444444435</v>
      </c>
      <c r="S62" s="96">
        <v>0.77777777777777779</v>
      </c>
      <c r="T62" s="96">
        <v>0.78055555555555556</v>
      </c>
      <c r="U62" s="121">
        <v>0.78541666666666676</v>
      </c>
      <c r="V62" s="20">
        <f t="shared" si="4"/>
        <v>26.29</v>
      </c>
      <c r="W62" s="21">
        <f t="shared" si="1"/>
        <v>6.805555555555598E-2</v>
      </c>
      <c r="X62" s="22">
        <f t="shared" si="5"/>
        <v>15.973469387755003</v>
      </c>
      <c r="Y62" s="39">
        <f t="shared" si="3"/>
        <v>1.041666666666663E-2</v>
      </c>
      <c r="Z62" s="44"/>
    </row>
    <row r="63" spans="2:26" x14ac:dyDescent="0.25">
      <c r="B63" s="38">
        <v>47</v>
      </c>
      <c r="C63" s="121">
        <v>0.72777777777777741</v>
      </c>
      <c r="D63" s="123">
        <v>0.73263888888888851</v>
      </c>
      <c r="E63" s="96">
        <v>0.73611111111111072</v>
      </c>
      <c r="F63" s="96">
        <v>0.73819444444444404</v>
      </c>
      <c r="G63" s="96">
        <v>0.74097222222222181</v>
      </c>
      <c r="H63" s="96">
        <v>0.74861111111111067</v>
      </c>
      <c r="I63" s="96">
        <v>0.75277777777777732</v>
      </c>
      <c r="J63" s="96">
        <v>0.75763888888888853</v>
      </c>
      <c r="K63" s="96">
        <v>0.76111111111111074</v>
      </c>
      <c r="L63" s="121">
        <v>0.76319444444444418</v>
      </c>
      <c r="M63" s="96">
        <v>0.76597222222222194</v>
      </c>
      <c r="N63" s="96">
        <v>0.76805555555555538</v>
      </c>
      <c r="O63" s="96">
        <v>0.77222222222222203</v>
      </c>
      <c r="P63" s="96">
        <v>0.77708333333333324</v>
      </c>
      <c r="Q63" s="96">
        <v>0.78263888888888877</v>
      </c>
      <c r="R63" s="96">
        <v>0.78611111111111098</v>
      </c>
      <c r="S63" s="96">
        <v>0.78819444444444442</v>
      </c>
      <c r="T63" s="96">
        <v>0.79097222222222219</v>
      </c>
      <c r="U63" s="121">
        <v>0.79583333333333339</v>
      </c>
      <c r="V63" s="20">
        <f t="shared" si="4"/>
        <v>26.29</v>
      </c>
      <c r="W63" s="21">
        <f t="shared" si="1"/>
        <v>6.805555555555598E-2</v>
      </c>
      <c r="X63" s="22">
        <f t="shared" si="5"/>
        <v>15.973469387755003</v>
      </c>
      <c r="Y63" s="39">
        <f t="shared" si="3"/>
        <v>1.041666666666663E-2</v>
      </c>
      <c r="Z63" s="44"/>
    </row>
    <row r="64" spans="2:26" x14ac:dyDescent="0.25">
      <c r="B64" s="38">
        <v>48</v>
      </c>
      <c r="C64" s="121">
        <v>0.73819444444444404</v>
      </c>
      <c r="D64" s="123">
        <v>0.74305555555555514</v>
      </c>
      <c r="E64" s="96">
        <v>0.74652777777777735</v>
      </c>
      <c r="F64" s="96">
        <v>0.74861111111111067</v>
      </c>
      <c r="G64" s="96">
        <v>0.75138888888888844</v>
      </c>
      <c r="H64" s="96">
        <v>0.7590277777777773</v>
      </c>
      <c r="I64" s="96">
        <v>0.76319444444444395</v>
      </c>
      <c r="J64" s="96">
        <v>0.76805555555555516</v>
      </c>
      <c r="K64" s="96">
        <v>0.77152777777777737</v>
      </c>
      <c r="L64" s="121">
        <v>0.77361111111111081</v>
      </c>
      <c r="M64" s="96">
        <v>0.77638888888888857</v>
      </c>
      <c r="N64" s="96">
        <v>0.77847222222222201</v>
      </c>
      <c r="O64" s="96">
        <v>0.78263888888888866</v>
      </c>
      <c r="P64" s="96">
        <v>0.78749999999999987</v>
      </c>
      <c r="Q64" s="96">
        <v>0.7930555555555554</v>
      </c>
      <c r="R64" s="96">
        <v>0.79652777777777761</v>
      </c>
      <c r="S64" s="96">
        <v>0.79861111111111105</v>
      </c>
      <c r="T64" s="96">
        <v>0.80138888888888882</v>
      </c>
      <c r="U64" s="121">
        <v>0.80625000000000002</v>
      </c>
      <c r="V64" s="20">
        <f t="shared" si="4"/>
        <v>26.29</v>
      </c>
      <c r="W64" s="21">
        <f t="shared" si="1"/>
        <v>6.805555555555598E-2</v>
      </c>
      <c r="X64" s="22">
        <f t="shared" si="5"/>
        <v>15.973469387755003</v>
      </c>
      <c r="Y64" s="39">
        <f t="shared" si="3"/>
        <v>1.041666666666663E-2</v>
      </c>
      <c r="Z64" s="44"/>
    </row>
    <row r="65" spans="2:26" x14ac:dyDescent="0.25">
      <c r="B65" s="38">
        <v>49</v>
      </c>
      <c r="C65" s="121">
        <v>0.74861111111111067</v>
      </c>
      <c r="D65" s="123">
        <v>0.75347222222222177</v>
      </c>
      <c r="E65" s="96">
        <v>0.75694444444444398</v>
      </c>
      <c r="F65" s="96">
        <v>0.7590277777777773</v>
      </c>
      <c r="G65" s="96">
        <v>0.76180555555555507</v>
      </c>
      <c r="H65" s="96">
        <v>0.76944444444444393</v>
      </c>
      <c r="I65" s="96">
        <v>0.77361111111111058</v>
      </c>
      <c r="J65" s="96">
        <v>0.77847222222222179</v>
      </c>
      <c r="K65" s="96">
        <v>0.781944444444444</v>
      </c>
      <c r="L65" s="121">
        <v>0.78402777777777743</v>
      </c>
      <c r="M65" s="96">
        <v>0.7868055555555552</v>
      </c>
      <c r="N65" s="96">
        <v>0.78888888888888864</v>
      </c>
      <c r="O65" s="96">
        <v>0.79305555555555529</v>
      </c>
      <c r="P65" s="96">
        <v>0.7979166666666665</v>
      </c>
      <c r="Q65" s="96">
        <v>0.80347222222222203</v>
      </c>
      <c r="R65" s="96">
        <v>0.80694444444444424</v>
      </c>
      <c r="S65" s="96">
        <v>0.80902777777777768</v>
      </c>
      <c r="T65" s="96">
        <v>0.81180555555555545</v>
      </c>
      <c r="U65" s="121">
        <v>0.81666666666666665</v>
      </c>
      <c r="V65" s="20">
        <f t="shared" si="4"/>
        <v>26.29</v>
      </c>
      <c r="W65" s="21">
        <f t="shared" si="1"/>
        <v>6.805555555555598E-2</v>
      </c>
      <c r="X65" s="22">
        <f t="shared" si="5"/>
        <v>15.973469387755003</v>
      </c>
      <c r="Y65" s="39">
        <f t="shared" si="3"/>
        <v>1.041666666666663E-2</v>
      </c>
      <c r="Z65" s="44"/>
    </row>
    <row r="66" spans="2:26" x14ac:dyDescent="0.25">
      <c r="B66" s="38">
        <v>50</v>
      </c>
      <c r="C66" s="121">
        <v>0.7590277777777773</v>
      </c>
      <c r="D66" s="123">
        <v>0.7638888888888884</v>
      </c>
      <c r="E66" s="96">
        <v>0.76736111111111061</v>
      </c>
      <c r="F66" s="96">
        <v>0.76944444444444393</v>
      </c>
      <c r="G66" s="96">
        <v>0.7722222222222217</v>
      </c>
      <c r="H66" s="96">
        <v>0.77986111111111056</v>
      </c>
      <c r="I66" s="96">
        <v>0.78402777777777721</v>
      </c>
      <c r="J66" s="96">
        <v>0.78888888888888842</v>
      </c>
      <c r="K66" s="96">
        <v>0.79236111111111063</v>
      </c>
      <c r="L66" s="121">
        <v>0.79444444444444406</v>
      </c>
      <c r="M66" s="96">
        <v>0.79722222222222183</v>
      </c>
      <c r="N66" s="96">
        <v>0.79930555555555527</v>
      </c>
      <c r="O66" s="96">
        <v>0.80347222222222192</v>
      </c>
      <c r="P66" s="96">
        <v>0.80833333333333313</v>
      </c>
      <c r="Q66" s="96">
        <v>0.81388888888888866</v>
      </c>
      <c r="R66" s="96">
        <v>0.81736111111111087</v>
      </c>
      <c r="S66" s="96">
        <v>0.81944444444444431</v>
      </c>
      <c r="T66" s="96">
        <v>0.82222222222222208</v>
      </c>
      <c r="U66" s="121">
        <v>0.82708333333333328</v>
      </c>
      <c r="V66" s="20">
        <f t="shared" si="4"/>
        <v>26.29</v>
      </c>
      <c r="W66" s="21">
        <f t="shared" si="1"/>
        <v>6.805555555555598E-2</v>
      </c>
      <c r="X66" s="22">
        <f t="shared" si="5"/>
        <v>15.973469387755003</v>
      </c>
      <c r="Y66" s="39">
        <f t="shared" si="3"/>
        <v>1.041666666666663E-2</v>
      </c>
      <c r="Z66" s="44"/>
    </row>
    <row r="67" spans="2:26" x14ac:dyDescent="0.25">
      <c r="B67" s="38">
        <v>51</v>
      </c>
      <c r="C67" s="121">
        <v>0.76944444444444393</v>
      </c>
      <c r="D67" s="123">
        <v>0.77430555555555503</v>
      </c>
      <c r="E67" s="96">
        <v>0.77777777777777724</v>
      </c>
      <c r="F67" s="96">
        <v>0.77986111111111056</v>
      </c>
      <c r="G67" s="96">
        <v>0.78263888888888833</v>
      </c>
      <c r="H67" s="96">
        <v>0.79027777777777719</v>
      </c>
      <c r="I67" s="96">
        <v>0.79444444444444384</v>
      </c>
      <c r="J67" s="96">
        <v>0.79930555555555505</v>
      </c>
      <c r="K67" s="96">
        <v>0.80277777777777726</v>
      </c>
      <c r="L67" s="121">
        <v>0.80486111111111069</v>
      </c>
      <c r="M67" s="96">
        <v>0.80763888888888846</v>
      </c>
      <c r="N67" s="96">
        <v>0.8097222222222219</v>
      </c>
      <c r="O67" s="96">
        <v>0.81388888888888855</v>
      </c>
      <c r="P67" s="96">
        <v>0.81874999999999976</v>
      </c>
      <c r="Q67" s="96">
        <v>0.82430555555555529</v>
      </c>
      <c r="R67" s="96">
        <v>0.8277777777777775</v>
      </c>
      <c r="S67" s="96">
        <v>0.82986111111111094</v>
      </c>
      <c r="T67" s="96">
        <v>0.83263888888888871</v>
      </c>
      <c r="U67" s="121">
        <v>0.83749999999999991</v>
      </c>
      <c r="V67" s="20">
        <f t="shared" si="4"/>
        <v>26.29</v>
      </c>
      <c r="W67" s="21">
        <f t="shared" si="1"/>
        <v>6.805555555555598E-2</v>
      </c>
      <c r="X67" s="22">
        <f t="shared" si="5"/>
        <v>15.973469387755003</v>
      </c>
      <c r="Y67" s="39">
        <f t="shared" si="3"/>
        <v>1.041666666666663E-2</v>
      </c>
      <c r="Z67" s="44"/>
    </row>
    <row r="68" spans="2:26" x14ac:dyDescent="0.25">
      <c r="B68" s="38">
        <v>52</v>
      </c>
      <c r="C68" s="121">
        <v>0.77986111111111056</v>
      </c>
      <c r="D68" s="123">
        <v>0.78472222222222165</v>
      </c>
      <c r="E68" s="96">
        <v>0.78819444444444386</v>
      </c>
      <c r="F68" s="96">
        <v>0.79027777777777719</v>
      </c>
      <c r="G68" s="96">
        <v>0.79305555555555496</v>
      </c>
      <c r="H68" s="96">
        <v>0.80069444444444382</v>
      </c>
      <c r="I68" s="96">
        <v>0.80486111111111047</v>
      </c>
      <c r="J68" s="96">
        <v>0.80972222222222168</v>
      </c>
      <c r="K68" s="96">
        <v>0.81319444444444389</v>
      </c>
      <c r="L68" s="121">
        <v>0.81527777777777732</v>
      </c>
      <c r="M68" s="96">
        <v>0.81805555555555509</v>
      </c>
      <c r="N68" s="96">
        <v>0.82013888888888853</v>
      </c>
      <c r="O68" s="96">
        <v>0.82430555555555518</v>
      </c>
      <c r="P68" s="96">
        <v>0.82916666666666639</v>
      </c>
      <c r="Q68" s="96">
        <v>0.83472222222222192</v>
      </c>
      <c r="R68" s="96">
        <v>0.83819444444444413</v>
      </c>
      <c r="S68" s="96">
        <v>0.84027777777777757</v>
      </c>
      <c r="T68" s="96">
        <v>0.84305555555555534</v>
      </c>
      <c r="U68" s="121">
        <v>0.84791666666666654</v>
      </c>
      <c r="V68" s="20">
        <f t="shared" si="4"/>
        <v>26.29</v>
      </c>
      <c r="W68" s="21">
        <f t="shared" si="1"/>
        <v>6.805555555555598E-2</v>
      </c>
      <c r="X68" s="22">
        <f t="shared" si="5"/>
        <v>15.973469387755003</v>
      </c>
      <c r="Y68" s="39">
        <f t="shared" si="3"/>
        <v>1.041666666666663E-2</v>
      </c>
      <c r="Z68" s="44"/>
    </row>
    <row r="69" spans="2:26" x14ac:dyDescent="0.25">
      <c r="B69" s="38">
        <v>53</v>
      </c>
      <c r="C69" s="121">
        <v>0.79027777777777719</v>
      </c>
      <c r="D69" s="123">
        <v>0.79513888888888828</v>
      </c>
      <c r="E69" s="96">
        <v>0.79861111111111049</v>
      </c>
      <c r="F69" s="96">
        <v>0.80069444444444382</v>
      </c>
      <c r="G69" s="96">
        <v>0.80347222222222159</v>
      </c>
      <c r="H69" s="96">
        <v>0.81111111111111045</v>
      </c>
      <c r="I69" s="96">
        <v>0.8152777777777771</v>
      </c>
      <c r="J69" s="96">
        <v>0.82013888888888831</v>
      </c>
      <c r="K69" s="96">
        <v>0.82361111111111052</v>
      </c>
      <c r="L69" s="121">
        <v>0.82569444444444395</v>
      </c>
      <c r="M69" s="96">
        <v>0.82847222222222172</v>
      </c>
      <c r="N69" s="96">
        <v>0.83055555555555516</v>
      </c>
      <c r="O69" s="96">
        <v>0.83472222222222181</v>
      </c>
      <c r="P69" s="96">
        <v>0.83958333333333302</v>
      </c>
      <c r="Q69" s="96">
        <v>0.84513888888888855</v>
      </c>
      <c r="R69" s="96">
        <v>0.84861111111111076</v>
      </c>
      <c r="S69" s="96">
        <v>0.8506944444444442</v>
      </c>
      <c r="T69" s="96">
        <v>0.85347222222222197</v>
      </c>
      <c r="U69" s="121">
        <v>0.85833333333333317</v>
      </c>
      <c r="V69" s="20">
        <f t="shared" si="4"/>
        <v>26.29</v>
      </c>
      <c r="W69" s="21">
        <f t="shared" si="1"/>
        <v>6.805555555555598E-2</v>
      </c>
      <c r="X69" s="22">
        <f t="shared" si="5"/>
        <v>15.973469387755003</v>
      </c>
      <c r="Y69" s="39">
        <f t="shared" si="3"/>
        <v>1.041666666666663E-2</v>
      </c>
      <c r="Z69" s="44"/>
    </row>
    <row r="70" spans="2:26" x14ac:dyDescent="0.25">
      <c r="B70" s="38">
        <v>54</v>
      </c>
      <c r="C70" s="121">
        <v>0.80069444444444382</v>
      </c>
      <c r="D70" s="123">
        <v>0.80555555555555491</v>
      </c>
      <c r="E70" s="96">
        <v>0.80902777777777712</v>
      </c>
      <c r="F70" s="96">
        <v>0.81111111111111045</v>
      </c>
      <c r="G70" s="96">
        <v>0.81388888888888822</v>
      </c>
      <c r="H70" s="96">
        <v>0.82152777777777708</v>
      </c>
      <c r="I70" s="96">
        <v>0.82569444444444373</v>
      </c>
      <c r="J70" s="96">
        <v>0.83055555555555494</v>
      </c>
      <c r="K70" s="96">
        <v>0.83402777777777715</v>
      </c>
      <c r="L70" s="121">
        <v>0.83611111111111058</v>
      </c>
      <c r="M70" s="96">
        <v>0.83888888888888835</v>
      </c>
      <c r="N70" s="96">
        <v>0.84097222222222179</v>
      </c>
      <c r="O70" s="96">
        <v>0.84513888888888844</v>
      </c>
      <c r="P70" s="96">
        <v>0.84999999999999964</v>
      </c>
      <c r="Q70" s="96">
        <v>0.85555555555555518</v>
      </c>
      <c r="R70" s="96">
        <v>0.85902777777777739</v>
      </c>
      <c r="S70" s="96">
        <v>0.86111111111111083</v>
      </c>
      <c r="T70" s="96">
        <v>0.8638888888888886</v>
      </c>
      <c r="U70" s="121">
        <v>0.8687499999999998</v>
      </c>
      <c r="V70" s="20">
        <f t="shared" si="4"/>
        <v>26.29</v>
      </c>
      <c r="W70" s="21">
        <f t="shared" si="1"/>
        <v>6.805555555555598E-2</v>
      </c>
      <c r="X70" s="22">
        <f t="shared" si="5"/>
        <v>15.973469387755003</v>
      </c>
      <c r="Y70" s="39">
        <f t="shared" si="3"/>
        <v>1.041666666666663E-2</v>
      </c>
      <c r="Z70" s="44"/>
    </row>
    <row r="71" spans="2:26" x14ac:dyDescent="0.25">
      <c r="B71" s="38">
        <v>55</v>
      </c>
      <c r="C71" s="121">
        <v>0.81111111111111045</v>
      </c>
      <c r="D71" s="123">
        <v>0.81597222222222154</v>
      </c>
      <c r="E71" s="96">
        <v>0.81944444444444375</v>
      </c>
      <c r="F71" s="96">
        <v>0.82152777777777708</v>
      </c>
      <c r="G71" s="96">
        <v>0.82430555555555485</v>
      </c>
      <c r="H71" s="96">
        <v>0.83194444444444371</v>
      </c>
      <c r="I71" s="96">
        <v>0.83611111111111036</v>
      </c>
      <c r="J71" s="96">
        <v>0.84097222222222157</v>
      </c>
      <c r="K71" s="96">
        <v>0.84444444444444378</v>
      </c>
      <c r="L71" s="121">
        <v>0.84652777777777721</v>
      </c>
      <c r="M71" s="96">
        <v>0.84930555555555498</v>
      </c>
      <c r="N71" s="96">
        <v>0.85138888888888842</v>
      </c>
      <c r="O71" s="96">
        <v>0.85555555555555507</v>
      </c>
      <c r="P71" s="96">
        <v>0.86041666666666627</v>
      </c>
      <c r="Q71" s="96">
        <v>0.86597222222222181</v>
      </c>
      <c r="R71" s="96">
        <v>0.86944444444444402</v>
      </c>
      <c r="S71" s="96">
        <v>0.87152777777777746</v>
      </c>
      <c r="T71" s="96">
        <v>0.87430555555555522</v>
      </c>
      <c r="U71" s="121">
        <v>0.87916666666666643</v>
      </c>
      <c r="V71" s="20">
        <f t="shared" si="4"/>
        <v>26.29</v>
      </c>
      <c r="W71" s="21">
        <f t="shared" si="1"/>
        <v>6.805555555555598E-2</v>
      </c>
      <c r="X71" s="22">
        <f t="shared" si="5"/>
        <v>15.973469387755003</v>
      </c>
      <c r="Y71" s="39">
        <f t="shared" si="3"/>
        <v>1.041666666666663E-2</v>
      </c>
      <c r="Z71" s="44"/>
    </row>
    <row r="72" spans="2:26" x14ac:dyDescent="0.25">
      <c r="B72" s="38">
        <v>56</v>
      </c>
      <c r="C72" s="121">
        <v>0.82152777777777708</v>
      </c>
      <c r="D72" s="123">
        <v>0.82638888888888817</v>
      </c>
      <c r="E72" s="96">
        <v>0.82986111111111038</v>
      </c>
      <c r="F72" s="96">
        <v>0.83194444444444371</v>
      </c>
      <c r="G72" s="96">
        <v>0.83472222222222148</v>
      </c>
      <c r="H72" s="96">
        <v>0.84236111111111034</v>
      </c>
      <c r="I72" s="96">
        <v>0.84652777777777699</v>
      </c>
      <c r="J72" s="96">
        <v>0.8513888888888882</v>
      </c>
      <c r="K72" s="96">
        <v>0.85486111111111041</v>
      </c>
      <c r="L72" s="121">
        <v>0.85694444444444384</v>
      </c>
      <c r="M72" s="96">
        <v>0.85972222222222161</v>
      </c>
      <c r="N72" s="96">
        <v>0.86180555555555505</v>
      </c>
      <c r="O72" s="96">
        <v>0.8659722222222217</v>
      </c>
      <c r="P72" s="96">
        <v>0.8708333333333329</v>
      </c>
      <c r="Q72" s="96">
        <v>0.87638888888888844</v>
      </c>
      <c r="R72" s="96">
        <v>0.87986111111111065</v>
      </c>
      <c r="S72" s="96">
        <v>0.88194444444444409</v>
      </c>
      <c r="T72" s="96">
        <v>0.88472222222222185</v>
      </c>
      <c r="U72" s="121">
        <v>0.88958333333333306</v>
      </c>
      <c r="V72" s="20">
        <f t="shared" si="4"/>
        <v>26.29</v>
      </c>
      <c r="W72" s="21">
        <f t="shared" si="1"/>
        <v>6.805555555555598E-2</v>
      </c>
      <c r="X72" s="22">
        <f t="shared" si="5"/>
        <v>15.973469387755003</v>
      </c>
      <c r="Y72" s="39">
        <f t="shared" si="3"/>
        <v>1.041666666666663E-2</v>
      </c>
      <c r="Z72" s="44"/>
    </row>
    <row r="73" spans="2:26" x14ac:dyDescent="0.25">
      <c r="B73" s="38">
        <v>57</v>
      </c>
      <c r="C73" s="121">
        <v>0.83194444444444371</v>
      </c>
      <c r="D73" s="123">
        <v>0.8368055555555548</v>
      </c>
      <c r="E73" s="96">
        <v>0.84027777777777701</v>
      </c>
      <c r="F73" s="96">
        <v>0.84236111111111034</v>
      </c>
      <c r="G73" s="96">
        <v>0.84513888888888811</v>
      </c>
      <c r="H73" s="96">
        <v>0.85277777777777697</v>
      </c>
      <c r="I73" s="96">
        <v>0.85694444444444362</v>
      </c>
      <c r="J73" s="96">
        <v>0.86180555555555483</v>
      </c>
      <c r="K73" s="96">
        <v>0.86527777777777704</v>
      </c>
      <c r="L73" s="121">
        <v>0.86736111111111047</v>
      </c>
      <c r="M73" s="96">
        <v>0.87013888888888824</v>
      </c>
      <c r="N73" s="96">
        <v>0.87222222222222168</v>
      </c>
      <c r="O73" s="96">
        <v>0.87638888888888833</v>
      </c>
      <c r="P73" s="96">
        <v>0.88124999999999953</v>
      </c>
      <c r="Q73" s="96">
        <v>0.88680555555555507</v>
      </c>
      <c r="R73" s="96">
        <v>0.89027777777777728</v>
      </c>
      <c r="S73" s="96">
        <v>0.89236111111111072</v>
      </c>
      <c r="T73" s="96">
        <v>0.89513888888888848</v>
      </c>
      <c r="U73" s="121">
        <v>0.89999999999999969</v>
      </c>
      <c r="V73" s="20">
        <f t="shared" si="4"/>
        <v>26.29</v>
      </c>
      <c r="W73" s="21">
        <f t="shared" si="1"/>
        <v>6.805555555555598E-2</v>
      </c>
      <c r="X73" s="22">
        <f t="shared" si="5"/>
        <v>15.973469387755003</v>
      </c>
      <c r="Y73" s="39">
        <f t="shared" si="3"/>
        <v>1.041666666666663E-2</v>
      </c>
      <c r="Z73" s="44"/>
    </row>
    <row r="74" spans="2:26" x14ac:dyDescent="0.25">
      <c r="B74" s="38">
        <v>58</v>
      </c>
      <c r="C74" s="121">
        <v>0.84236111111111034</v>
      </c>
      <c r="D74" s="123">
        <v>0.84722222222222143</v>
      </c>
      <c r="E74" s="96">
        <v>0.85069444444444364</v>
      </c>
      <c r="F74" s="96">
        <v>0.85277777777777697</v>
      </c>
      <c r="G74" s="96">
        <v>0.85555555555555474</v>
      </c>
      <c r="H74" s="96">
        <v>0.8631944444444436</v>
      </c>
      <c r="I74" s="96">
        <v>0.86736111111111025</v>
      </c>
      <c r="J74" s="96">
        <v>0.87222222222222145</v>
      </c>
      <c r="K74" s="96">
        <v>0.87569444444444366</v>
      </c>
      <c r="L74" s="121">
        <v>0.8777777777777771</v>
      </c>
      <c r="M74" s="96">
        <v>0.88055555555555487</v>
      </c>
      <c r="N74" s="96">
        <v>0.88263888888888831</v>
      </c>
      <c r="O74" s="96">
        <v>0.88680555555555496</v>
      </c>
      <c r="P74" s="96">
        <v>0.89166666666666616</v>
      </c>
      <c r="Q74" s="96">
        <v>0.8972222222222217</v>
      </c>
      <c r="R74" s="96">
        <v>0.90069444444444391</v>
      </c>
      <c r="S74" s="96">
        <v>0.90277777777777735</v>
      </c>
      <c r="T74" s="96">
        <v>0.90555555555555511</v>
      </c>
      <c r="U74" s="121">
        <v>0.91041666666666632</v>
      </c>
      <c r="V74" s="20">
        <f t="shared" si="4"/>
        <v>26.29</v>
      </c>
      <c r="W74" s="21">
        <f t="shared" si="1"/>
        <v>6.805555555555598E-2</v>
      </c>
      <c r="X74" s="22">
        <f t="shared" si="5"/>
        <v>15.973469387755003</v>
      </c>
      <c r="Y74" s="39">
        <f t="shared" si="3"/>
        <v>1.041666666666663E-2</v>
      </c>
      <c r="Z74" s="44"/>
    </row>
    <row r="75" spans="2:26" x14ac:dyDescent="0.25">
      <c r="B75" s="38">
        <v>59</v>
      </c>
      <c r="C75" s="121">
        <v>0.85277777777777697</v>
      </c>
      <c r="D75" s="123">
        <v>0.85763888888888806</v>
      </c>
      <c r="E75" s="96">
        <v>0.86111111111111027</v>
      </c>
      <c r="F75" s="96">
        <v>0.8631944444444436</v>
      </c>
      <c r="G75" s="96">
        <v>0.86597222222222137</v>
      </c>
      <c r="H75" s="96">
        <v>0.87361111111111023</v>
      </c>
      <c r="I75" s="96">
        <v>0.87777777777777688</v>
      </c>
      <c r="J75" s="96">
        <v>0.88263888888888808</v>
      </c>
      <c r="K75" s="96">
        <v>0.88611111111111029</v>
      </c>
      <c r="L75" s="121">
        <v>0.88819444444444373</v>
      </c>
      <c r="M75" s="96">
        <v>0.8909722222222215</v>
      </c>
      <c r="N75" s="96">
        <v>0.89305555555555494</v>
      </c>
      <c r="O75" s="96">
        <v>0.89722222222222159</v>
      </c>
      <c r="P75" s="96">
        <v>0.90208333333333279</v>
      </c>
      <c r="Q75" s="96">
        <v>0.90763888888888833</v>
      </c>
      <c r="R75" s="96">
        <v>0.91111111111111054</v>
      </c>
      <c r="S75" s="96">
        <v>0.91319444444444398</v>
      </c>
      <c r="T75" s="96">
        <v>0.91597222222222174</v>
      </c>
      <c r="U75" s="121">
        <v>0.92083333333333295</v>
      </c>
      <c r="V75" s="20">
        <f t="shared" si="4"/>
        <v>26.29</v>
      </c>
      <c r="W75" s="21">
        <f t="shared" si="1"/>
        <v>6.805555555555598E-2</v>
      </c>
      <c r="X75" s="22">
        <f t="shared" si="5"/>
        <v>15.973469387755003</v>
      </c>
      <c r="Y75" s="39">
        <f t="shared" si="3"/>
        <v>1.041666666666663E-2</v>
      </c>
      <c r="Z75" s="44"/>
    </row>
    <row r="76" spans="2:26" x14ac:dyDescent="0.25">
      <c r="B76" s="38">
        <v>60</v>
      </c>
      <c r="C76" s="121">
        <v>0.8631944444444436</v>
      </c>
      <c r="D76" s="123">
        <v>0.86805555555555469</v>
      </c>
      <c r="E76" s="96">
        <v>0.8715277777777769</v>
      </c>
      <c r="F76" s="96">
        <v>0.87361111111111023</v>
      </c>
      <c r="G76" s="96">
        <v>0.876388888888888</v>
      </c>
      <c r="H76" s="96">
        <v>0.88402777777777686</v>
      </c>
      <c r="I76" s="96">
        <v>0.88819444444444351</v>
      </c>
      <c r="J76" s="96">
        <v>0.89305555555555471</v>
      </c>
      <c r="K76" s="96">
        <v>0.89652777777777692</v>
      </c>
      <c r="L76" s="121">
        <v>0.89861111111111036</v>
      </c>
      <c r="M76" s="96">
        <v>0.90138888888888813</v>
      </c>
      <c r="N76" s="96">
        <v>0.90347222222222157</v>
      </c>
      <c r="O76" s="96">
        <v>0.90763888888888822</v>
      </c>
      <c r="P76" s="96">
        <v>0.91249999999999942</v>
      </c>
      <c r="Q76" s="96">
        <v>0.91805555555555496</v>
      </c>
      <c r="R76" s="96">
        <v>0.92152777777777717</v>
      </c>
      <c r="S76" s="96">
        <v>0.92361111111111061</v>
      </c>
      <c r="T76" s="96">
        <v>0.92638888888888837</v>
      </c>
      <c r="U76" s="121">
        <v>0.93124999999999958</v>
      </c>
      <c r="V76" s="20">
        <f t="shared" si="4"/>
        <v>26.29</v>
      </c>
      <c r="W76" s="21">
        <f t="shared" si="1"/>
        <v>6.805555555555598E-2</v>
      </c>
      <c r="X76" s="22">
        <f t="shared" si="5"/>
        <v>15.973469387755003</v>
      </c>
      <c r="Y76" s="39">
        <f t="shared" si="3"/>
        <v>1.041666666666663E-2</v>
      </c>
      <c r="Z76" s="44"/>
    </row>
    <row r="77" spans="2:26" x14ac:dyDescent="0.25">
      <c r="B77" s="38">
        <v>61</v>
      </c>
      <c r="C77" s="121">
        <v>0.87361111111111023</v>
      </c>
      <c r="D77" s="123">
        <v>0.87777777777777688</v>
      </c>
      <c r="E77" s="96">
        <v>0.88124999999999909</v>
      </c>
      <c r="F77" s="96">
        <v>0.88333333333333253</v>
      </c>
      <c r="G77" s="96">
        <v>0.88611111111111029</v>
      </c>
      <c r="H77" s="96">
        <v>0.89374999999999916</v>
      </c>
      <c r="I77" s="96">
        <v>0.89791666666666581</v>
      </c>
      <c r="J77" s="96">
        <v>0.90277777777777701</v>
      </c>
      <c r="K77" s="96">
        <v>0.90624999999999922</v>
      </c>
      <c r="L77" s="121">
        <v>0.90833333333333266</v>
      </c>
      <c r="M77" s="96">
        <v>0.91111111111111043</v>
      </c>
      <c r="N77" s="96">
        <v>0.91319444444444386</v>
      </c>
      <c r="O77" s="96">
        <v>0.91736111111111052</v>
      </c>
      <c r="P77" s="96">
        <v>0.92222222222222172</v>
      </c>
      <c r="Q77" s="96">
        <v>0.92708333333333282</v>
      </c>
      <c r="R77" s="96">
        <v>0.93055555555555503</v>
      </c>
      <c r="S77" s="96">
        <v>0.93263888888888846</v>
      </c>
      <c r="T77" s="96">
        <v>0.93541666666666623</v>
      </c>
      <c r="U77" s="121">
        <v>0.93958333333333288</v>
      </c>
      <c r="V77" s="20">
        <f t="shared" si="4"/>
        <v>26.29</v>
      </c>
      <c r="W77" s="21">
        <f t="shared" si="1"/>
        <v>6.5972222222222654E-2</v>
      </c>
      <c r="X77" s="22">
        <f t="shared" si="5"/>
        <v>16.477894736841996</v>
      </c>
      <c r="Y77" s="39">
        <f t="shared" si="3"/>
        <v>1.041666666666663E-2</v>
      </c>
      <c r="Z77" s="44"/>
    </row>
    <row r="78" spans="2:26" x14ac:dyDescent="0.25">
      <c r="B78" s="38">
        <v>62</v>
      </c>
      <c r="C78" s="121">
        <v>0.88402777777777686</v>
      </c>
      <c r="D78" s="123">
        <v>0.88819444444444351</v>
      </c>
      <c r="E78" s="96">
        <v>0.89166666666666572</v>
      </c>
      <c r="F78" s="96">
        <v>0.89374999999999916</v>
      </c>
      <c r="G78" s="96">
        <v>0.89652777777777692</v>
      </c>
      <c r="H78" s="96">
        <v>0.90416666666666579</v>
      </c>
      <c r="I78" s="96">
        <v>0.90833333333333244</v>
      </c>
      <c r="J78" s="96">
        <v>0.91319444444444364</v>
      </c>
      <c r="K78" s="96">
        <v>0.91666666666666585</v>
      </c>
      <c r="L78" s="121">
        <v>0.91874999999999929</v>
      </c>
      <c r="M78" s="96">
        <v>0.92152777777777706</v>
      </c>
      <c r="N78" s="96">
        <v>0.92361111111111049</v>
      </c>
      <c r="O78" s="96">
        <v>0.92777777777777715</v>
      </c>
      <c r="P78" s="96">
        <v>0.93263888888888835</v>
      </c>
      <c r="Q78" s="96">
        <v>0.93749999999999944</v>
      </c>
      <c r="R78" s="96">
        <v>0.94097222222222165</v>
      </c>
      <c r="S78" s="96">
        <v>0.94305555555555509</v>
      </c>
      <c r="T78" s="96">
        <v>0.94583333333333286</v>
      </c>
      <c r="U78" s="121">
        <v>0.94999999999999951</v>
      </c>
      <c r="V78" s="20">
        <f t="shared" si="4"/>
        <v>26.29</v>
      </c>
      <c r="W78" s="21">
        <f t="shared" si="1"/>
        <v>6.5972222222222654E-2</v>
      </c>
      <c r="X78" s="22">
        <f t="shared" si="5"/>
        <v>16.477894736841996</v>
      </c>
      <c r="Y78" s="39">
        <f t="shared" si="3"/>
        <v>1.041666666666663E-2</v>
      </c>
      <c r="Z78" s="44"/>
    </row>
    <row r="79" spans="2:26" x14ac:dyDescent="0.25">
      <c r="B79" s="38">
        <v>63</v>
      </c>
      <c r="C79" s="121">
        <v>0.89444444444444349</v>
      </c>
      <c r="D79" s="123">
        <v>0.89861111111111014</v>
      </c>
      <c r="E79" s="96">
        <v>0.90208333333333235</v>
      </c>
      <c r="F79" s="96">
        <v>0.90416666666666579</v>
      </c>
      <c r="G79" s="96">
        <v>0.90694444444444355</v>
      </c>
      <c r="H79" s="96">
        <v>0.91458333333333242</v>
      </c>
      <c r="I79" s="96">
        <v>0.91874999999999907</v>
      </c>
      <c r="J79" s="96">
        <v>0.92361111111111027</v>
      </c>
      <c r="K79" s="96">
        <v>0.92708333333333248</v>
      </c>
      <c r="L79" s="121">
        <v>0.92916666666666592</v>
      </c>
      <c r="M79" s="96">
        <v>0.93194444444444369</v>
      </c>
      <c r="N79" s="96">
        <v>0.93402777777777712</v>
      </c>
      <c r="O79" s="96">
        <v>0.93819444444444378</v>
      </c>
      <c r="P79" s="96">
        <v>0.94305555555555498</v>
      </c>
      <c r="Q79" s="96">
        <v>0.94791666666666607</v>
      </c>
      <c r="R79" s="96">
        <v>0.95138888888888828</v>
      </c>
      <c r="S79" s="96">
        <v>0.95347222222222172</v>
      </c>
      <c r="T79" s="96">
        <v>0.95624999999999949</v>
      </c>
      <c r="U79" s="121">
        <v>0.96041666666666614</v>
      </c>
      <c r="V79" s="20">
        <f t="shared" si="4"/>
        <v>26.29</v>
      </c>
      <c r="W79" s="21">
        <f t="shared" ref="W79:W86" si="6">U79-C79</f>
        <v>6.5972222222222654E-2</v>
      </c>
      <c r="X79" s="22">
        <f t="shared" si="5"/>
        <v>16.477894736841996</v>
      </c>
      <c r="Y79" s="39">
        <f t="shared" ref="Y79:Y86" si="7">C80-C79</f>
        <v>1.041666666666663E-2</v>
      </c>
      <c r="Z79" s="44"/>
    </row>
    <row r="80" spans="2:26" x14ac:dyDescent="0.25">
      <c r="B80" s="38">
        <v>64</v>
      </c>
      <c r="C80" s="121">
        <v>0.90486111111111012</v>
      </c>
      <c r="D80" s="123">
        <v>0.90902777777777677</v>
      </c>
      <c r="E80" s="96">
        <v>0.91249999999999898</v>
      </c>
      <c r="F80" s="96">
        <v>0.91458333333333242</v>
      </c>
      <c r="G80" s="96">
        <v>0.91736111111111018</v>
      </c>
      <c r="H80" s="96">
        <v>0.92499999999999905</v>
      </c>
      <c r="I80" s="96">
        <v>0.9291666666666657</v>
      </c>
      <c r="J80" s="96">
        <v>0.9340277777777769</v>
      </c>
      <c r="K80" s="96">
        <v>0.93749999999999911</v>
      </c>
      <c r="L80" s="121">
        <v>0.93958333333333255</v>
      </c>
      <c r="M80" s="96">
        <v>0.94236111111111032</v>
      </c>
      <c r="N80" s="96">
        <v>0.94444444444444375</v>
      </c>
      <c r="O80" s="96">
        <v>0.94861111111111041</v>
      </c>
      <c r="P80" s="96">
        <v>0.95347222222222161</v>
      </c>
      <c r="Q80" s="96">
        <v>0.9583333333333327</v>
      </c>
      <c r="R80" s="96">
        <v>0.96180555555555491</v>
      </c>
      <c r="S80" s="96">
        <v>0.96388888888888835</v>
      </c>
      <c r="T80" s="96">
        <v>0.96666666666666612</v>
      </c>
      <c r="U80" s="121">
        <v>0.97083333333333277</v>
      </c>
      <c r="V80" s="20">
        <f t="shared" si="4"/>
        <v>26.29</v>
      </c>
      <c r="W80" s="21">
        <f t="shared" si="6"/>
        <v>6.5972222222222654E-2</v>
      </c>
      <c r="X80" s="22">
        <f t="shared" si="5"/>
        <v>16.477894736841996</v>
      </c>
      <c r="Y80" s="39">
        <f t="shared" si="7"/>
        <v>1.2499999999999956E-2</v>
      </c>
      <c r="Z80" s="44"/>
    </row>
    <row r="81" spans="2:26" x14ac:dyDescent="0.25">
      <c r="B81" s="38">
        <v>65</v>
      </c>
      <c r="C81" s="121">
        <v>0.91736111111111007</v>
      </c>
      <c r="D81" s="123">
        <v>0.92152777777777672</v>
      </c>
      <c r="E81" s="96">
        <v>0.92499999999999905</v>
      </c>
      <c r="F81" s="96">
        <v>0.92708333333333248</v>
      </c>
      <c r="G81" s="96">
        <v>0.92986111111111025</v>
      </c>
      <c r="H81" s="96">
        <v>0.93611111111111023</v>
      </c>
      <c r="I81" s="96">
        <v>0.93958333333333255</v>
      </c>
      <c r="J81" s="96">
        <v>0.94444444444444364</v>
      </c>
      <c r="K81" s="96">
        <v>0.94722222222222141</v>
      </c>
      <c r="L81" s="121">
        <v>0.94930555555555485</v>
      </c>
      <c r="M81" s="96">
        <v>0.95208333333333262</v>
      </c>
      <c r="N81" s="96">
        <v>0.95416666666666605</v>
      </c>
      <c r="O81" s="96">
        <v>0.95763888888888837</v>
      </c>
      <c r="P81" s="96">
        <v>0.96249999999999958</v>
      </c>
      <c r="Q81" s="96">
        <v>0.96736111111111067</v>
      </c>
      <c r="R81" s="96">
        <v>0.97083333333333288</v>
      </c>
      <c r="S81" s="96">
        <v>0.97291666666666632</v>
      </c>
      <c r="T81" s="96">
        <v>0.97569444444444409</v>
      </c>
      <c r="U81" s="121">
        <v>0.97916666666666641</v>
      </c>
      <c r="V81" s="20">
        <f t="shared" si="4"/>
        <v>26.29</v>
      </c>
      <c r="W81" s="21">
        <f t="shared" si="6"/>
        <v>6.1805555555556335E-2</v>
      </c>
      <c r="X81" s="22">
        <f t="shared" ref="X81:X88" si="8">60*$I$93/(W81*60*24)</f>
        <v>17.588764044943598</v>
      </c>
      <c r="Y81" s="39">
        <f t="shared" si="7"/>
        <v>1.2499999999999956E-2</v>
      </c>
      <c r="Z81" s="44"/>
    </row>
    <row r="82" spans="2:26" x14ac:dyDescent="0.25">
      <c r="B82" s="38">
        <v>66</v>
      </c>
      <c r="C82" s="121">
        <v>0.92986111111111003</v>
      </c>
      <c r="D82" s="123">
        <v>0.93402777777777668</v>
      </c>
      <c r="E82" s="96">
        <v>0.937499999999999</v>
      </c>
      <c r="F82" s="96">
        <v>0.93958333333333244</v>
      </c>
      <c r="G82" s="96">
        <v>0.94236111111111021</v>
      </c>
      <c r="H82" s="96">
        <v>0.94861111111111018</v>
      </c>
      <c r="I82" s="96">
        <v>0.9520833333333325</v>
      </c>
      <c r="J82" s="96">
        <v>0.9569444444444436</v>
      </c>
      <c r="K82" s="96">
        <v>0.95972222222222137</v>
      </c>
      <c r="L82" s="121">
        <v>0.9618055555555548</v>
      </c>
      <c r="M82" s="96">
        <v>0.96458333333333257</v>
      </c>
      <c r="N82" s="96">
        <v>0.96666666666666601</v>
      </c>
      <c r="O82" s="96">
        <v>0.97013888888888833</v>
      </c>
      <c r="P82" s="96">
        <v>0.97499999999999953</v>
      </c>
      <c r="Q82" s="96">
        <v>0.97986111111111063</v>
      </c>
      <c r="R82" s="96">
        <v>0.98333333333333284</v>
      </c>
      <c r="S82" s="96">
        <v>0.98541666666666627</v>
      </c>
      <c r="T82" s="96">
        <v>0.98819444444444404</v>
      </c>
      <c r="U82" s="121">
        <v>0.99166666666666636</v>
      </c>
      <c r="V82" s="20">
        <f t="shared" si="4"/>
        <v>26.29</v>
      </c>
      <c r="W82" s="21">
        <f t="shared" si="6"/>
        <v>6.1805555555556335E-2</v>
      </c>
      <c r="X82" s="22">
        <f t="shared" si="8"/>
        <v>17.588764044943598</v>
      </c>
      <c r="Y82" s="39">
        <f t="shared" si="7"/>
        <v>1.2499999999999956E-2</v>
      </c>
      <c r="Z82" s="44"/>
    </row>
    <row r="83" spans="2:26" x14ac:dyDescent="0.25">
      <c r="B83" s="38">
        <v>67</v>
      </c>
      <c r="C83" s="121">
        <v>0.94236111111110998</v>
      </c>
      <c r="D83" s="123">
        <v>0.94652777777777664</v>
      </c>
      <c r="E83" s="96">
        <v>0.94999999999999896</v>
      </c>
      <c r="F83" s="96">
        <v>0.95208333333333239</v>
      </c>
      <c r="G83" s="96">
        <v>0.95486111111111016</v>
      </c>
      <c r="H83" s="96">
        <v>0.96111111111111014</v>
      </c>
      <c r="I83" s="96">
        <v>0.96458333333333246</v>
      </c>
      <c r="J83" s="96">
        <v>0.96944444444444355</v>
      </c>
      <c r="K83" s="96">
        <v>0.97222222222222132</v>
      </c>
      <c r="L83" s="121">
        <v>0.97430555555555476</v>
      </c>
      <c r="M83" s="96">
        <v>0.97708333333333253</v>
      </c>
      <c r="N83" s="96">
        <v>0.97916666666666596</v>
      </c>
      <c r="O83" s="96">
        <v>0.98263888888888828</v>
      </c>
      <c r="P83" s="96">
        <v>0.98749999999999949</v>
      </c>
      <c r="Q83" s="96">
        <v>0.99236111111111058</v>
      </c>
      <c r="R83" s="96">
        <v>0.99583333333333279</v>
      </c>
      <c r="S83" s="96">
        <v>0.99791666666666623</v>
      </c>
      <c r="T83" s="96">
        <v>1.0006944444444441</v>
      </c>
      <c r="U83" s="121">
        <v>1.0041666666666664</v>
      </c>
      <c r="V83" s="20">
        <f t="shared" ref="V83:V88" si="9">V82</f>
        <v>26.29</v>
      </c>
      <c r="W83" s="21">
        <f t="shared" si="6"/>
        <v>6.1805555555556446E-2</v>
      </c>
      <c r="X83" s="22">
        <f t="shared" si="8"/>
        <v>17.58876404494357</v>
      </c>
      <c r="Y83" s="39">
        <f t="shared" si="7"/>
        <v>1.2499999999999956E-2</v>
      </c>
      <c r="Z83" s="44"/>
    </row>
    <row r="84" spans="2:26" x14ac:dyDescent="0.25">
      <c r="B84" s="38">
        <v>68</v>
      </c>
      <c r="C84" s="121">
        <v>0.95486111111110994</v>
      </c>
      <c r="D84" s="123">
        <v>0.95902777777777659</v>
      </c>
      <c r="E84" s="96">
        <v>0.96249999999999891</v>
      </c>
      <c r="F84" s="96">
        <v>0.96458333333333235</v>
      </c>
      <c r="G84" s="96">
        <v>0.96736111111111012</v>
      </c>
      <c r="H84" s="96">
        <v>0.97361111111111009</v>
      </c>
      <c r="I84" s="96">
        <v>0.97708333333333242</v>
      </c>
      <c r="J84" s="96">
        <v>0.98194444444444351</v>
      </c>
      <c r="K84" s="96">
        <v>0.98472222222222128</v>
      </c>
      <c r="L84" s="121">
        <v>0.98680555555555471</v>
      </c>
      <c r="M84" s="96">
        <v>0.98958333333333248</v>
      </c>
      <c r="N84" s="96">
        <v>0.99166666666666592</v>
      </c>
      <c r="O84" s="96">
        <v>0.99513888888888824</v>
      </c>
      <c r="P84" s="96">
        <v>0.99999999999999944</v>
      </c>
      <c r="Q84" s="96">
        <v>1.0048611111111105</v>
      </c>
      <c r="R84" s="96">
        <v>1.0083333333333329</v>
      </c>
      <c r="S84" s="96">
        <v>1.0104166666666663</v>
      </c>
      <c r="T84" s="96">
        <v>1.0131944444444441</v>
      </c>
      <c r="U84" s="121">
        <v>1.0166666666666664</v>
      </c>
      <c r="V84" s="20">
        <f t="shared" si="9"/>
        <v>26.29</v>
      </c>
      <c r="W84" s="21">
        <f t="shared" si="6"/>
        <v>6.1805555555556446E-2</v>
      </c>
      <c r="X84" s="22">
        <f t="shared" si="8"/>
        <v>17.58876404494357</v>
      </c>
      <c r="Y84" s="39">
        <f t="shared" si="7"/>
        <v>1.6666666666666607E-2</v>
      </c>
      <c r="Z84" s="44"/>
    </row>
    <row r="85" spans="2:26" x14ac:dyDescent="0.25">
      <c r="B85" s="38">
        <v>69</v>
      </c>
      <c r="C85" s="121">
        <v>0.97152777777777655</v>
      </c>
      <c r="D85" s="123">
        <v>0.9756944444444432</v>
      </c>
      <c r="E85" s="96">
        <v>0.97916666666666552</v>
      </c>
      <c r="F85" s="96">
        <v>0.98124999999999896</v>
      </c>
      <c r="G85" s="96">
        <v>0.98402777777777672</v>
      </c>
      <c r="H85" s="96">
        <v>0.9902777777777767</v>
      </c>
      <c r="I85" s="96">
        <v>0.99374999999999902</v>
      </c>
      <c r="J85" s="96">
        <v>0.99861111111111012</v>
      </c>
      <c r="K85" s="96">
        <v>1.001388888888888</v>
      </c>
      <c r="L85" s="121">
        <v>1.0034722222222214</v>
      </c>
      <c r="M85" s="96">
        <v>1.0062499999999992</v>
      </c>
      <c r="N85" s="96">
        <v>1.0083333333333326</v>
      </c>
      <c r="O85" s="96">
        <v>1.011805555555555</v>
      </c>
      <c r="P85" s="96">
        <v>1.0166666666666662</v>
      </c>
      <c r="Q85" s="96">
        <v>1.0215277777777774</v>
      </c>
      <c r="R85" s="96">
        <v>1.0249999999999997</v>
      </c>
      <c r="S85" s="96">
        <v>1.0270833333333331</v>
      </c>
      <c r="T85" s="96">
        <v>1.0298611111111109</v>
      </c>
      <c r="U85" s="121">
        <v>1.0333333333333332</v>
      </c>
      <c r="V85" s="20">
        <f t="shared" si="9"/>
        <v>26.29</v>
      </c>
      <c r="W85" s="21">
        <f t="shared" si="6"/>
        <v>6.1805555555556668E-2</v>
      </c>
      <c r="X85" s="22">
        <f t="shared" si="8"/>
        <v>17.588764044943503</v>
      </c>
      <c r="Y85" s="39">
        <f t="shared" si="7"/>
        <v>1.6666666666666607E-2</v>
      </c>
      <c r="Z85" s="44"/>
    </row>
    <row r="86" spans="2:26" x14ac:dyDescent="0.25">
      <c r="B86" s="38">
        <v>70</v>
      </c>
      <c r="C86" s="121">
        <v>0.98819444444444315</v>
      </c>
      <c r="D86" s="123">
        <v>0.99236111111110981</v>
      </c>
      <c r="E86" s="96">
        <v>0.99513888888888757</v>
      </c>
      <c r="F86" s="96">
        <v>0.9972222222222209</v>
      </c>
      <c r="G86" s="96">
        <v>0.99930555555555423</v>
      </c>
      <c r="H86" s="96">
        <v>1.0048611111111099</v>
      </c>
      <c r="I86" s="96">
        <v>1.008333333333332</v>
      </c>
      <c r="J86" s="96">
        <v>1.0124999999999986</v>
      </c>
      <c r="K86" s="96">
        <v>1.0152777777777764</v>
      </c>
      <c r="L86" s="121">
        <v>1.0173611111111098</v>
      </c>
      <c r="M86" s="96">
        <v>1.0201388888888876</v>
      </c>
      <c r="N86" s="96">
        <v>1.0222222222222208</v>
      </c>
      <c r="O86" s="96">
        <v>1.0256944444444431</v>
      </c>
      <c r="P86" s="96">
        <v>1.0291666666666655</v>
      </c>
      <c r="Q86" s="96">
        <v>1.0333333333333321</v>
      </c>
      <c r="R86" s="96">
        <v>1.0368055555555544</v>
      </c>
      <c r="S86" s="96">
        <v>1.0388888888888879</v>
      </c>
      <c r="T86" s="96">
        <v>1.0409722222222211</v>
      </c>
      <c r="U86" s="121">
        <v>1.0444444444444434</v>
      </c>
      <c r="V86" s="20">
        <f t="shared" si="9"/>
        <v>26.29</v>
      </c>
      <c r="W86" s="21">
        <f t="shared" si="6"/>
        <v>5.6250000000000244E-2</v>
      </c>
      <c r="X86" s="22">
        <f t="shared" si="8"/>
        <v>19.325925925925841</v>
      </c>
      <c r="Y86" s="39">
        <f t="shared" si="7"/>
        <v>1.6666666666666718E-2</v>
      </c>
      <c r="Z86" s="44"/>
    </row>
    <row r="87" spans="2:26" x14ac:dyDescent="0.25">
      <c r="B87" s="38">
        <v>71</v>
      </c>
      <c r="C87" s="121">
        <v>1.0048611111111099</v>
      </c>
      <c r="D87" s="123">
        <v>1.0090277777777765</v>
      </c>
      <c r="E87" s="96">
        <v>1.0118055555555543</v>
      </c>
      <c r="F87" s="96">
        <v>1.0138888888888875</v>
      </c>
      <c r="G87" s="96">
        <v>1.0159722222222207</v>
      </c>
      <c r="H87" s="96">
        <v>1.0215277777777763</v>
      </c>
      <c r="I87" s="96">
        <v>1.0249999999999986</v>
      </c>
      <c r="J87" s="96">
        <v>1.0291666666666652</v>
      </c>
      <c r="K87" s="96">
        <v>1.031944444444443</v>
      </c>
      <c r="L87" s="121">
        <v>1.0340277777777764</v>
      </c>
      <c r="M87" s="96">
        <v>1.0368055555555542</v>
      </c>
      <c r="N87" s="96">
        <v>1.0388888888888874</v>
      </c>
      <c r="O87" s="96">
        <v>1.0423611111111097</v>
      </c>
      <c r="P87" s="96">
        <v>1.0458333333333321</v>
      </c>
      <c r="Q87" s="96">
        <v>1.0499999999999987</v>
      </c>
      <c r="R87" s="96">
        <v>1.053472222222221</v>
      </c>
      <c r="S87" s="96">
        <v>1.0555555555555545</v>
      </c>
      <c r="T87" s="96">
        <v>1.0576388888888877</v>
      </c>
      <c r="U87" s="121">
        <v>1.06111111111111</v>
      </c>
      <c r="V87" s="20">
        <f t="shared" si="9"/>
        <v>26.29</v>
      </c>
      <c r="W87" s="21">
        <f t="shared" ref="W87:W88" si="10">U87-C87</f>
        <v>5.6250000000000133E-2</v>
      </c>
      <c r="X87" s="22">
        <f t="shared" si="8"/>
        <v>19.32592592592588</v>
      </c>
      <c r="Y87" s="39">
        <f t="shared" ref="Y87" si="11">C88-C87</f>
        <v>1.6666666666666607E-2</v>
      </c>
      <c r="Z87" s="44"/>
    </row>
    <row r="88" spans="2:26" x14ac:dyDescent="0.25">
      <c r="B88" s="38">
        <v>72</v>
      </c>
      <c r="C88" s="121">
        <v>1.0215277777777765</v>
      </c>
      <c r="D88" s="123">
        <v>1.0256944444444431</v>
      </c>
      <c r="E88" s="96">
        <v>1.0284722222222209</v>
      </c>
      <c r="F88" s="96">
        <v>1.0305555555555541</v>
      </c>
      <c r="G88" s="96">
        <v>1.0326388888888873</v>
      </c>
      <c r="H88" s="96">
        <v>1.0381944444444429</v>
      </c>
      <c r="I88" s="96">
        <v>1.0416666666666652</v>
      </c>
      <c r="J88" s="96">
        <v>1.0458333333333318</v>
      </c>
      <c r="K88" s="96">
        <v>1.0486111111111096</v>
      </c>
      <c r="L88" s="121">
        <v>1.050694444444443</v>
      </c>
      <c r="M88" s="96">
        <v>1.0534722222222208</v>
      </c>
      <c r="N88" s="96">
        <v>1.055555555555554</v>
      </c>
      <c r="O88" s="96">
        <v>1.0590277777777763</v>
      </c>
      <c r="P88" s="96">
        <v>1.0624999999999987</v>
      </c>
      <c r="Q88" s="96">
        <v>1.0666666666666653</v>
      </c>
      <c r="R88" s="96">
        <v>1.0701388888888876</v>
      </c>
      <c r="S88" s="96">
        <v>1.0722222222222211</v>
      </c>
      <c r="T88" s="96">
        <v>1.0743055555555543</v>
      </c>
      <c r="U88" s="121">
        <v>1.0777777777777766</v>
      </c>
      <c r="V88" s="20">
        <f t="shared" si="9"/>
        <v>26.29</v>
      </c>
      <c r="W88" s="21">
        <f t="shared" si="10"/>
        <v>5.6250000000000133E-2</v>
      </c>
      <c r="X88" s="22">
        <f t="shared" si="8"/>
        <v>19.32592592592588</v>
      </c>
      <c r="Y88" s="39"/>
      <c r="Z88" s="44"/>
    </row>
    <row r="89" spans="2:26" x14ac:dyDescent="0.25">
      <c r="B89" s="3"/>
      <c r="C89" s="3"/>
      <c r="D89" s="3"/>
      <c r="E89" s="3"/>
      <c r="F89" s="3"/>
      <c r="G89" s="3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25"/>
      <c r="Y89" s="3"/>
    </row>
    <row r="90" spans="2:26" x14ac:dyDescent="0.25">
      <c r="B90" s="3"/>
      <c r="C90" s="3" t="s">
        <v>18</v>
      </c>
      <c r="D90" s="3"/>
      <c r="E90" s="3"/>
      <c r="F90" s="3"/>
      <c r="G90" s="3"/>
      <c r="I90" s="26">
        <v>61</v>
      </c>
      <c r="K90" s="25"/>
      <c r="L90" s="25"/>
      <c r="M90" s="25"/>
      <c r="N90" s="25"/>
      <c r="O90" s="25"/>
      <c r="P90" s="25"/>
      <c r="Q90" s="25"/>
      <c r="R90" s="25"/>
      <c r="S90" s="25"/>
      <c r="T90" s="3"/>
      <c r="U90" s="3"/>
      <c r="V90" s="3"/>
      <c r="W90" s="3"/>
      <c r="X90" s="3"/>
      <c r="Y90" s="3"/>
    </row>
    <row r="91" spans="2:26" x14ac:dyDescent="0.25">
      <c r="B91" s="3"/>
      <c r="C91" s="3" t="s">
        <v>19</v>
      </c>
      <c r="D91" s="3"/>
      <c r="E91" s="3"/>
      <c r="F91" s="3"/>
      <c r="G91" s="3"/>
      <c r="I91" s="26">
        <v>11</v>
      </c>
      <c r="K91" s="25"/>
      <c r="L91" s="25"/>
      <c r="M91" s="25"/>
      <c r="N91" s="25"/>
      <c r="O91" s="25"/>
      <c r="P91" s="25"/>
      <c r="Q91" s="25"/>
      <c r="R91" s="25"/>
      <c r="S91" s="25"/>
      <c r="T91" s="3"/>
      <c r="U91" s="3"/>
      <c r="V91" s="3"/>
      <c r="W91" s="3"/>
      <c r="X91" s="3"/>
      <c r="Y91" s="3"/>
    </row>
    <row r="92" spans="2:26" x14ac:dyDescent="0.25">
      <c r="B92" s="3"/>
      <c r="C92" s="3" t="s">
        <v>20</v>
      </c>
      <c r="D92" s="3"/>
      <c r="E92" s="3"/>
      <c r="F92" s="3"/>
      <c r="G92" s="3"/>
      <c r="I92" s="26">
        <f>I90+I91</f>
        <v>72</v>
      </c>
      <c r="K92" s="25"/>
      <c r="L92" s="25"/>
      <c r="M92" s="25"/>
      <c r="N92" s="25"/>
      <c r="O92" s="25"/>
      <c r="P92" s="25"/>
      <c r="Q92" s="25"/>
      <c r="R92" s="25"/>
      <c r="S92" s="25"/>
      <c r="T92" s="3"/>
      <c r="U92" s="3"/>
      <c r="V92" s="3"/>
      <c r="W92" s="3"/>
      <c r="X92" s="3"/>
      <c r="Y92" s="3"/>
    </row>
    <row r="93" spans="2:26" x14ac:dyDescent="0.25">
      <c r="B93" s="3"/>
      <c r="C93" s="3" t="s">
        <v>21</v>
      </c>
      <c r="D93" s="3"/>
      <c r="E93" s="3"/>
      <c r="F93" s="3"/>
      <c r="G93" s="3"/>
      <c r="I93" s="27">
        <f>V15-(0.1+0.1)</f>
        <v>26.09</v>
      </c>
      <c r="K93" s="3" t="s">
        <v>64</v>
      </c>
      <c r="L93" s="45"/>
      <c r="M93" s="45"/>
      <c r="N93" s="45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6" x14ac:dyDescent="0.25">
      <c r="C94" s="3" t="s">
        <v>22</v>
      </c>
      <c r="I94" s="26">
        <f>(0.1+0.1)*8</f>
        <v>1.6</v>
      </c>
      <c r="J94" s="46"/>
      <c r="K94" s="47"/>
      <c r="L94" s="46"/>
      <c r="M94" s="46"/>
      <c r="N94" s="46"/>
    </row>
    <row r="95" spans="2:26" x14ac:dyDescent="0.25">
      <c r="C95" s="3" t="s">
        <v>23</v>
      </c>
      <c r="D95" s="28"/>
      <c r="E95" s="28"/>
      <c r="F95" s="28"/>
      <c r="G95" s="28"/>
      <c r="H95" s="28"/>
      <c r="I95" s="26">
        <f>+I94*8</f>
        <v>12.8</v>
      </c>
      <c r="R95" s="29"/>
    </row>
    <row r="96" spans="2:26" x14ac:dyDescent="0.25">
      <c r="C96" s="3" t="s">
        <v>24</v>
      </c>
    </row>
    <row r="101" spans="2:2" x14ac:dyDescent="0.25">
      <c r="B101" s="30" t="s">
        <v>25</v>
      </c>
    </row>
    <row r="102" spans="2:2" x14ac:dyDescent="0.25">
      <c r="B102" s="31" t="s">
        <v>26</v>
      </c>
    </row>
    <row r="103" spans="2:2" x14ac:dyDescent="0.25">
      <c r="B103" s="31" t="s">
        <v>27</v>
      </c>
    </row>
    <row r="104" spans="2:2" x14ac:dyDescent="0.25">
      <c r="B104" s="31" t="s">
        <v>28</v>
      </c>
    </row>
    <row r="105" spans="2:2" x14ac:dyDescent="0.25">
      <c r="B105" s="31" t="s">
        <v>29</v>
      </c>
    </row>
    <row r="106" spans="2:2" x14ac:dyDescent="0.25">
      <c r="B106" s="31" t="s">
        <v>30</v>
      </c>
    </row>
    <row r="107" spans="2:2" x14ac:dyDescent="0.25">
      <c r="B107" s="30" t="s">
        <v>31</v>
      </c>
    </row>
    <row r="108" spans="2:2" x14ac:dyDescent="0.25">
      <c r="B108" s="30" t="s">
        <v>32</v>
      </c>
    </row>
    <row r="109" spans="2:2" x14ac:dyDescent="0.25">
      <c r="B109" s="31"/>
    </row>
  </sheetData>
  <mergeCells count="7">
    <mergeCell ref="Y13:Y16"/>
    <mergeCell ref="B13:B14"/>
    <mergeCell ref="D13:T13"/>
    <mergeCell ref="V13:V14"/>
    <mergeCell ref="W13:W16"/>
    <mergeCell ref="X13:X16"/>
    <mergeCell ref="V15:V16"/>
  </mergeCells>
  <printOptions horizontalCentered="1" verticalCentered="1"/>
  <pageMargins left="0.19685039370078741" right="0.19685039370078741" top="0.35433070866141736" bottom="0.35433070866141736" header="0" footer="0"/>
  <pageSetup paperSize="9" scale="6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61E7D-6AA1-43C3-8FA2-BCB9E1F3B7A8}">
  <sheetPr>
    <tabColor rgb="FF00B0F0"/>
    <pageSetUpPr fitToPage="1"/>
  </sheetPr>
  <dimension ref="B1:AL116"/>
  <sheetViews>
    <sheetView topLeftCell="D106" zoomScaleNormal="100" workbookViewId="0">
      <selection activeCell="R16" sqref="R1:FN1048576"/>
    </sheetView>
  </sheetViews>
  <sheetFormatPr baseColWidth="10" defaultRowHeight="15" x14ac:dyDescent="0.25"/>
  <cols>
    <col min="1" max="1" width="4.28515625" customWidth="1"/>
    <col min="2" max="2" width="14.140625" customWidth="1"/>
    <col min="3" max="12" width="9.5703125" customWidth="1"/>
    <col min="13" max="15" width="8" customWidth="1"/>
    <col min="16" max="16" width="10.42578125" customWidth="1"/>
    <col min="17" max="18" width="11.42578125" customWidth="1"/>
  </cols>
  <sheetData>
    <row r="1" spans="2:16" ht="21" customHeight="1" x14ac:dyDescent="0.25">
      <c r="B1" s="1" t="s">
        <v>0</v>
      </c>
      <c r="C1" s="3"/>
      <c r="D1" s="3"/>
      <c r="E1" s="3"/>
      <c r="F1" s="3"/>
      <c r="G1" s="3"/>
      <c r="H1" s="3"/>
      <c r="I1" s="4" t="s">
        <v>43</v>
      </c>
      <c r="J1" s="3"/>
      <c r="L1" s="3"/>
      <c r="M1" s="3"/>
      <c r="N1" s="3"/>
      <c r="O1" s="3"/>
      <c r="P1" s="3"/>
    </row>
    <row r="2" spans="2:16" ht="21" customHeight="1" x14ac:dyDescent="0.25">
      <c r="B2" s="5" t="s">
        <v>1</v>
      </c>
      <c r="C2" s="3"/>
      <c r="D2" s="3"/>
      <c r="E2" s="3"/>
      <c r="F2" s="3"/>
      <c r="G2" s="3"/>
      <c r="H2" s="3"/>
      <c r="I2" s="6">
        <v>100</v>
      </c>
      <c r="J2" s="3"/>
      <c r="K2" s="3"/>
      <c r="L2" s="3"/>
      <c r="M2" s="3"/>
      <c r="N2" s="3"/>
      <c r="O2" s="3"/>
      <c r="P2" s="3"/>
    </row>
    <row r="3" spans="2:16" ht="21" customHeight="1" x14ac:dyDescent="0.25">
      <c r="B3" s="7" t="s">
        <v>2</v>
      </c>
      <c r="C3" s="3"/>
      <c r="D3" s="3"/>
      <c r="E3" s="3"/>
      <c r="F3" s="3"/>
      <c r="G3" s="3"/>
      <c r="H3" s="3"/>
      <c r="I3" s="4" t="s">
        <v>116</v>
      </c>
      <c r="J3" s="3"/>
      <c r="L3" s="3"/>
      <c r="M3" s="3"/>
      <c r="N3" s="3"/>
      <c r="O3" s="3"/>
      <c r="P3" s="3"/>
    </row>
    <row r="4" spans="2:16" ht="21" customHeight="1" x14ac:dyDescent="0.25">
      <c r="B4" s="7" t="s">
        <v>3</v>
      </c>
      <c r="C4" s="3"/>
      <c r="D4" s="3"/>
      <c r="E4" s="3"/>
      <c r="F4" s="3"/>
      <c r="G4" s="3"/>
      <c r="H4" s="3"/>
      <c r="I4" s="4" t="s">
        <v>33</v>
      </c>
      <c r="J4" s="3"/>
      <c r="K4" s="3"/>
      <c r="L4" s="8"/>
      <c r="M4" s="8"/>
      <c r="N4" s="8"/>
      <c r="O4" s="8"/>
      <c r="P4" s="3"/>
    </row>
    <row r="5" spans="2:16" ht="21" customHeight="1" x14ac:dyDescent="0.25">
      <c r="B5" s="7" t="s">
        <v>4</v>
      </c>
      <c r="C5" s="9"/>
      <c r="D5" s="9"/>
      <c r="E5" s="9"/>
      <c r="F5" s="9"/>
      <c r="G5" s="9"/>
      <c r="H5" s="3"/>
      <c r="I5" s="4">
        <v>101</v>
      </c>
      <c r="J5" s="3"/>
      <c r="L5" s="8"/>
      <c r="M5" s="8"/>
      <c r="N5" s="8"/>
      <c r="O5" s="8"/>
      <c r="P5" s="3"/>
    </row>
    <row r="6" spans="2:16" ht="21" customHeight="1" x14ac:dyDescent="0.25">
      <c r="B6" s="7" t="s">
        <v>5</v>
      </c>
      <c r="C6" s="3"/>
      <c r="D6" s="3"/>
      <c r="E6" s="3"/>
      <c r="F6" s="3"/>
      <c r="G6" s="3"/>
      <c r="H6" s="3"/>
      <c r="I6" s="4" t="s">
        <v>106</v>
      </c>
      <c r="J6" s="3"/>
      <c r="L6" s="8"/>
      <c r="M6" s="8"/>
      <c r="N6" s="8"/>
      <c r="O6" s="8"/>
      <c r="P6" s="3"/>
    </row>
    <row r="7" spans="2:16" ht="21" customHeight="1" x14ac:dyDescent="0.25">
      <c r="B7" s="7" t="s">
        <v>6</v>
      </c>
      <c r="C7" s="3"/>
      <c r="D7" s="3"/>
      <c r="E7" s="3"/>
      <c r="F7" s="3"/>
      <c r="G7" s="3"/>
      <c r="H7" s="3"/>
      <c r="I7" s="4">
        <v>101</v>
      </c>
      <c r="J7" s="9"/>
      <c r="K7" s="4" t="s">
        <v>107</v>
      </c>
      <c r="L7" s="3"/>
      <c r="M7" s="3"/>
      <c r="N7" s="3"/>
      <c r="O7" s="3"/>
      <c r="P7" s="3"/>
    </row>
    <row r="8" spans="2:16" ht="21" customHeight="1" x14ac:dyDescent="0.25">
      <c r="B8" s="7" t="s">
        <v>7</v>
      </c>
      <c r="C8" s="9"/>
      <c r="D8" s="9"/>
      <c r="E8" s="9"/>
      <c r="F8" s="9"/>
      <c r="G8" s="9"/>
      <c r="H8" s="9"/>
      <c r="I8" s="9"/>
      <c r="J8" s="3"/>
      <c r="L8" s="3"/>
      <c r="M8" s="3"/>
      <c r="N8" s="3"/>
      <c r="O8" s="3"/>
      <c r="P8" s="3"/>
    </row>
    <row r="9" spans="2:16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3"/>
      <c r="L9" s="3"/>
      <c r="M9" s="3"/>
      <c r="N9" s="3"/>
      <c r="O9" s="3"/>
      <c r="P9" s="3"/>
    </row>
    <row r="10" spans="2:16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  <c r="N10" s="3"/>
      <c r="O10" s="3"/>
      <c r="P10" s="3"/>
    </row>
    <row r="11" spans="2:16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  <c r="P11" s="3"/>
    </row>
    <row r="12" spans="2:16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  <c r="P12" s="3"/>
    </row>
    <row r="13" spans="2:16" ht="19.5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  <c r="P13" s="3"/>
    </row>
    <row r="14" spans="2:16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</row>
    <row r="15" spans="2:16" ht="26.25" customHeight="1" thickBot="1" x14ac:dyDescent="0.3">
      <c r="B15" s="150" t="s">
        <v>8</v>
      </c>
      <c r="C15" s="148" t="s">
        <v>10</v>
      </c>
      <c r="D15" s="149"/>
      <c r="E15" s="149"/>
      <c r="F15" s="149"/>
      <c r="G15" s="149"/>
      <c r="H15" s="149"/>
      <c r="I15" s="149"/>
      <c r="J15" s="149"/>
      <c r="K15" s="149"/>
      <c r="L15" s="13" t="s">
        <v>11</v>
      </c>
      <c r="M15" s="152" t="s">
        <v>12</v>
      </c>
      <c r="N15" s="152" t="s">
        <v>13</v>
      </c>
      <c r="O15" s="152" t="s">
        <v>14</v>
      </c>
      <c r="P15" s="152" t="s">
        <v>15</v>
      </c>
    </row>
    <row r="16" spans="2:16" s="81" customFormat="1" ht="219" customHeight="1" thickBot="1" x14ac:dyDescent="0.3">
      <c r="B16" s="151"/>
      <c r="C16" s="80" t="s">
        <v>101</v>
      </c>
      <c r="D16" s="80" t="s">
        <v>100</v>
      </c>
      <c r="E16" s="80" t="s">
        <v>99</v>
      </c>
      <c r="F16" s="80" t="s">
        <v>98</v>
      </c>
      <c r="G16" s="80" t="s">
        <v>97</v>
      </c>
      <c r="H16" s="80" t="s">
        <v>96</v>
      </c>
      <c r="I16" s="80" t="s">
        <v>95</v>
      </c>
      <c r="J16" s="80" t="s">
        <v>94</v>
      </c>
      <c r="K16" s="80" t="s">
        <v>93</v>
      </c>
      <c r="L16" s="40" t="s">
        <v>108</v>
      </c>
      <c r="M16" s="154"/>
      <c r="N16" s="153"/>
      <c r="O16" s="153"/>
      <c r="P16" s="153"/>
    </row>
    <row r="17" spans="2:38" ht="26.25" customHeight="1" x14ac:dyDescent="0.25">
      <c r="B17" s="15" t="s">
        <v>16</v>
      </c>
      <c r="C17" s="17">
        <v>0.2</v>
      </c>
      <c r="D17" s="17">
        <v>1.496</v>
      </c>
      <c r="E17" s="17">
        <v>0.85499999999999998</v>
      </c>
      <c r="F17" s="17">
        <v>1.889</v>
      </c>
      <c r="G17" s="17">
        <v>0.76600000000000001</v>
      </c>
      <c r="H17" s="17">
        <v>1.5840000000000001</v>
      </c>
      <c r="I17" s="17">
        <v>2.3239999999999998</v>
      </c>
      <c r="J17" s="17">
        <v>1.73</v>
      </c>
      <c r="K17" s="17">
        <v>3.26</v>
      </c>
      <c r="L17" s="17">
        <v>2.86</v>
      </c>
      <c r="M17" s="143">
        <f>SUM(C17:L17)</f>
        <v>16.964000000000002</v>
      </c>
      <c r="N17" s="153"/>
      <c r="O17" s="153"/>
      <c r="P17" s="153"/>
    </row>
    <row r="18" spans="2:38" ht="26.25" customHeight="1" thickBot="1" x14ac:dyDescent="0.3">
      <c r="B18" s="18" t="s">
        <v>17</v>
      </c>
      <c r="C18" s="19">
        <f>+C17</f>
        <v>0.2</v>
      </c>
      <c r="D18" s="19">
        <f t="shared" ref="D18:L18" si="0">D17+C18</f>
        <v>1.696</v>
      </c>
      <c r="E18" s="19">
        <f t="shared" si="0"/>
        <v>2.5510000000000002</v>
      </c>
      <c r="F18" s="19">
        <f t="shared" si="0"/>
        <v>4.4400000000000004</v>
      </c>
      <c r="G18" s="19">
        <f t="shared" si="0"/>
        <v>5.2060000000000004</v>
      </c>
      <c r="H18" s="19">
        <f t="shared" si="0"/>
        <v>6.7900000000000009</v>
      </c>
      <c r="I18" s="19">
        <f t="shared" si="0"/>
        <v>9.1140000000000008</v>
      </c>
      <c r="J18" s="19">
        <f t="shared" si="0"/>
        <v>10.844000000000001</v>
      </c>
      <c r="K18" s="19">
        <f t="shared" si="0"/>
        <v>14.104000000000001</v>
      </c>
      <c r="L18" s="19">
        <f t="shared" si="0"/>
        <v>16.964000000000002</v>
      </c>
      <c r="M18" s="144"/>
      <c r="N18" s="154"/>
      <c r="O18" s="154"/>
      <c r="P18" s="154"/>
    </row>
    <row r="19" spans="2:38" x14ac:dyDescent="0.25">
      <c r="B19" s="38">
        <v>1</v>
      </c>
      <c r="C19" s="118">
        <v>0.25138888888888888</v>
      </c>
      <c r="D19" s="118">
        <v>0.25416666666666665</v>
      </c>
      <c r="E19" s="118">
        <v>0.25624999999999998</v>
      </c>
      <c r="F19" s="118">
        <v>0.25972222222222224</v>
      </c>
      <c r="G19" s="118">
        <v>0.26180555555555557</v>
      </c>
      <c r="H19" s="118">
        <v>0.26527777777777778</v>
      </c>
      <c r="I19" s="118">
        <v>0.26944444444444443</v>
      </c>
      <c r="J19" s="118">
        <v>0.2722222222222222</v>
      </c>
      <c r="K19" s="118">
        <v>0.27708333333333335</v>
      </c>
      <c r="L19" s="118">
        <v>0.28125</v>
      </c>
      <c r="M19" s="20">
        <f>M17</f>
        <v>16.964000000000002</v>
      </c>
      <c r="N19" s="21">
        <f>L19-C19</f>
        <v>2.9861111111111116E-2</v>
      </c>
      <c r="O19" s="22">
        <f t="shared" ref="O19:O50" si="1">60*$K$97/(N19*60*24)</f>
        <v>23.670697674418605</v>
      </c>
      <c r="P19" s="39">
        <f>C20-C19</f>
        <v>1.3888888888888895E-2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2:38" x14ac:dyDescent="0.25">
      <c r="B20" s="38">
        <v>2</v>
      </c>
      <c r="C20" s="118">
        <v>0.26527777777777778</v>
      </c>
      <c r="D20" s="118">
        <v>0.26805555555555555</v>
      </c>
      <c r="E20" s="118">
        <v>0.27013888888888887</v>
      </c>
      <c r="F20" s="118">
        <v>0.27361111111111114</v>
      </c>
      <c r="G20" s="118">
        <v>0.27569444444444446</v>
      </c>
      <c r="H20" s="118">
        <v>0.27916666666666667</v>
      </c>
      <c r="I20" s="118">
        <v>0.28333333333333333</v>
      </c>
      <c r="J20" s="118">
        <v>0.28611111111111109</v>
      </c>
      <c r="K20" s="118">
        <v>0.29097222222222224</v>
      </c>
      <c r="L20" s="118">
        <v>0.2951388888888889</v>
      </c>
      <c r="M20" s="20">
        <f t="shared" ref="M20:M83" si="2">M19</f>
        <v>16.964000000000002</v>
      </c>
      <c r="N20" s="21">
        <f t="shared" ref="N20:N83" si="3">L20-C20</f>
        <v>2.9861111111111116E-2</v>
      </c>
      <c r="O20" s="22">
        <f t="shared" si="1"/>
        <v>23.670697674418605</v>
      </c>
      <c r="P20" s="39">
        <f t="shared" ref="P20:P83" si="4">C21-C20</f>
        <v>1.1111111111111127E-2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2:38" x14ac:dyDescent="0.25">
      <c r="B21" s="38">
        <v>3</v>
      </c>
      <c r="C21" s="118">
        <v>0.27638888888888891</v>
      </c>
      <c r="D21" s="118">
        <v>0.27916666666666667</v>
      </c>
      <c r="E21" s="118">
        <v>0.28125</v>
      </c>
      <c r="F21" s="118">
        <v>0.28472222222222221</v>
      </c>
      <c r="G21" s="118">
        <v>0.28680555555555554</v>
      </c>
      <c r="H21" s="118">
        <v>0.2902777777777778</v>
      </c>
      <c r="I21" s="118">
        <v>0.29444444444444445</v>
      </c>
      <c r="J21" s="118">
        <v>0.29722222222222222</v>
      </c>
      <c r="K21" s="118">
        <v>0.30208333333333337</v>
      </c>
      <c r="L21" s="118">
        <v>0.30625000000000002</v>
      </c>
      <c r="M21" s="20">
        <f t="shared" si="2"/>
        <v>16.964000000000002</v>
      </c>
      <c r="N21" s="21">
        <f t="shared" si="3"/>
        <v>2.9861111111111116E-2</v>
      </c>
      <c r="O21" s="22">
        <f t="shared" si="1"/>
        <v>23.670697674418605</v>
      </c>
      <c r="P21" s="39">
        <f t="shared" si="4"/>
        <v>1.1111111111111072E-2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2:38" x14ac:dyDescent="0.25">
      <c r="B22" s="38">
        <v>4</v>
      </c>
      <c r="C22" s="118">
        <v>0.28749999999999998</v>
      </c>
      <c r="D22" s="118">
        <v>0.2902777777777778</v>
      </c>
      <c r="E22" s="118">
        <v>0.29236111111111113</v>
      </c>
      <c r="F22" s="118">
        <v>0.29583333333333334</v>
      </c>
      <c r="G22" s="118">
        <v>0.29791666666666666</v>
      </c>
      <c r="H22" s="118">
        <v>0.30138888888888893</v>
      </c>
      <c r="I22" s="118">
        <v>0.30555555555555558</v>
      </c>
      <c r="J22" s="118">
        <v>0.30833333333333335</v>
      </c>
      <c r="K22" s="118">
        <v>0.31319444444444444</v>
      </c>
      <c r="L22" s="118">
        <v>0.31736111111111115</v>
      </c>
      <c r="M22" s="20">
        <f t="shared" si="2"/>
        <v>16.964000000000002</v>
      </c>
      <c r="N22" s="21">
        <f t="shared" si="3"/>
        <v>2.9861111111111172E-2</v>
      </c>
      <c r="O22" s="22">
        <f t="shared" si="1"/>
        <v>23.670697674418562</v>
      </c>
      <c r="P22" s="39">
        <f t="shared" si="4"/>
        <v>1.1111111111111127E-2</v>
      </c>
      <c r="S22" s="56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</row>
    <row r="23" spans="2:38" x14ac:dyDescent="0.25">
      <c r="B23" s="38">
        <v>5</v>
      </c>
      <c r="C23" s="118">
        <v>0.2986111111111111</v>
      </c>
      <c r="D23" s="118">
        <v>0.30138888888888893</v>
      </c>
      <c r="E23" s="118">
        <v>0.30347222222222225</v>
      </c>
      <c r="F23" s="118">
        <v>0.30694444444444446</v>
      </c>
      <c r="G23" s="118">
        <v>0.30902777777777779</v>
      </c>
      <c r="H23" s="118">
        <v>0.3125</v>
      </c>
      <c r="I23" s="118">
        <v>0.31666666666666671</v>
      </c>
      <c r="J23" s="118">
        <v>0.31944444444444448</v>
      </c>
      <c r="K23" s="118">
        <v>0.32430555555555557</v>
      </c>
      <c r="L23" s="118">
        <v>0.32847222222222222</v>
      </c>
      <c r="M23" s="20">
        <f t="shared" si="2"/>
        <v>16.964000000000002</v>
      </c>
      <c r="N23" s="21">
        <f t="shared" si="3"/>
        <v>2.9861111111111116E-2</v>
      </c>
      <c r="O23" s="22">
        <f t="shared" si="1"/>
        <v>23.670697674418605</v>
      </c>
      <c r="P23" s="39">
        <f t="shared" si="4"/>
        <v>1.1111111111111127E-2</v>
      </c>
      <c r="S23" s="56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</row>
    <row r="24" spans="2:38" x14ac:dyDescent="0.25">
      <c r="B24" s="38">
        <v>6</v>
      </c>
      <c r="C24" s="118">
        <v>0.30972222222222223</v>
      </c>
      <c r="D24" s="118">
        <v>0.3125</v>
      </c>
      <c r="E24" s="118">
        <v>0.31458333333333333</v>
      </c>
      <c r="F24" s="118">
        <v>0.31805555555555559</v>
      </c>
      <c r="G24" s="118">
        <v>0.32013888888888892</v>
      </c>
      <c r="H24" s="118">
        <v>0.32361111111111113</v>
      </c>
      <c r="I24" s="118">
        <v>0.32777777777777778</v>
      </c>
      <c r="J24" s="118">
        <v>0.3305555555555556</v>
      </c>
      <c r="K24" s="118">
        <v>0.33541666666666664</v>
      </c>
      <c r="L24" s="118">
        <v>0.33958333333333329</v>
      </c>
      <c r="M24" s="20">
        <f t="shared" si="2"/>
        <v>16.964000000000002</v>
      </c>
      <c r="N24" s="21">
        <f t="shared" si="3"/>
        <v>2.9861111111111061E-2</v>
      </c>
      <c r="O24" s="22">
        <f t="shared" si="1"/>
        <v>23.670697674418648</v>
      </c>
      <c r="P24" s="39">
        <f t="shared" si="4"/>
        <v>1.1805555555555569E-2</v>
      </c>
      <c r="S24" s="56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2:38" x14ac:dyDescent="0.25">
      <c r="B25" s="38">
        <v>7</v>
      </c>
      <c r="C25" s="118">
        <v>0.3215277777777778</v>
      </c>
      <c r="D25" s="118">
        <v>0.32430555555555557</v>
      </c>
      <c r="E25" s="118">
        <v>0.3263888888888889</v>
      </c>
      <c r="F25" s="118">
        <v>0.32986111111111116</v>
      </c>
      <c r="G25" s="118">
        <v>0.33194444444444449</v>
      </c>
      <c r="H25" s="118">
        <v>0.33541666666666664</v>
      </c>
      <c r="I25" s="118">
        <v>0.34027777777777773</v>
      </c>
      <c r="J25" s="118">
        <v>0.34305555555555556</v>
      </c>
      <c r="K25" s="118">
        <v>0.34791666666666665</v>
      </c>
      <c r="L25" s="118">
        <v>0.3520833333333333</v>
      </c>
      <c r="M25" s="20">
        <f t="shared" si="2"/>
        <v>16.964000000000002</v>
      </c>
      <c r="N25" s="21">
        <f t="shared" si="3"/>
        <v>3.0555555555555503E-2</v>
      </c>
      <c r="O25" s="22">
        <f t="shared" si="1"/>
        <v>23.132727272727315</v>
      </c>
      <c r="P25" s="39">
        <f t="shared" si="4"/>
        <v>1.1111111111111127E-2</v>
      </c>
      <c r="S25" s="56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</row>
    <row r="26" spans="2:38" x14ac:dyDescent="0.25">
      <c r="B26" s="38">
        <v>8</v>
      </c>
      <c r="C26" s="118">
        <v>0.33263888888888893</v>
      </c>
      <c r="D26" s="118">
        <v>0.33541666666666664</v>
      </c>
      <c r="E26" s="118">
        <v>0.33749999999999997</v>
      </c>
      <c r="F26" s="118">
        <v>0.34097222222222218</v>
      </c>
      <c r="G26" s="118">
        <v>0.34305555555555556</v>
      </c>
      <c r="H26" s="118">
        <v>0.34652777777777777</v>
      </c>
      <c r="I26" s="118">
        <v>0.35138888888888886</v>
      </c>
      <c r="J26" s="118">
        <v>0.35416666666666663</v>
      </c>
      <c r="K26" s="118">
        <v>0.35902777777777778</v>
      </c>
      <c r="L26" s="118">
        <v>0.36319444444444443</v>
      </c>
      <c r="M26" s="20">
        <f t="shared" si="2"/>
        <v>16.964000000000002</v>
      </c>
      <c r="N26" s="21">
        <f t="shared" si="3"/>
        <v>3.0555555555555503E-2</v>
      </c>
      <c r="O26" s="22">
        <f t="shared" si="1"/>
        <v>23.132727272727315</v>
      </c>
      <c r="P26" s="39">
        <f t="shared" si="4"/>
        <v>9.0277777777777457E-3</v>
      </c>
      <c r="S26" s="56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</row>
    <row r="27" spans="2:38" x14ac:dyDescent="0.25">
      <c r="B27" s="38">
        <v>9</v>
      </c>
      <c r="C27" s="118">
        <v>0.34166666666666667</v>
      </c>
      <c r="D27" s="118">
        <v>0.34444444444444444</v>
      </c>
      <c r="E27" s="118">
        <v>0.34652777777777777</v>
      </c>
      <c r="F27" s="118">
        <v>0.35</v>
      </c>
      <c r="G27" s="118">
        <v>0.3520833333333333</v>
      </c>
      <c r="H27" s="118">
        <v>0.35555555555555551</v>
      </c>
      <c r="I27" s="118">
        <v>0.36041666666666666</v>
      </c>
      <c r="J27" s="118">
        <v>0.36319444444444443</v>
      </c>
      <c r="K27" s="118">
        <v>0.36805555555555552</v>
      </c>
      <c r="L27" s="118">
        <v>0.37222222222222223</v>
      </c>
      <c r="M27" s="20">
        <f t="shared" si="2"/>
        <v>16.964000000000002</v>
      </c>
      <c r="N27" s="21">
        <f t="shared" si="3"/>
        <v>3.0555555555555558E-2</v>
      </c>
      <c r="O27" s="22">
        <f t="shared" si="1"/>
        <v>23.132727272727276</v>
      </c>
      <c r="P27" s="39">
        <f t="shared" si="4"/>
        <v>9.0277777777777457E-3</v>
      </c>
      <c r="S27" s="56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</row>
    <row r="28" spans="2:38" x14ac:dyDescent="0.25">
      <c r="B28" s="38">
        <v>10</v>
      </c>
      <c r="C28" s="118">
        <v>0.35069444444444442</v>
      </c>
      <c r="D28" s="118">
        <v>0.35347222222222219</v>
      </c>
      <c r="E28" s="118">
        <v>0.35555555555555551</v>
      </c>
      <c r="F28" s="118">
        <v>0.35902777777777778</v>
      </c>
      <c r="G28" s="118">
        <v>0.3611111111111111</v>
      </c>
      <c r="H28" s="118">
        <v>0.36458333333333331</v>
      </c>
      <c r="I28" s="118">
        <v>0.36944444444444441</v>
      </c>
      <c r="J28" s="118">
        <v>0.37222222222222223</v>
      </c>
      <c r="K28" s="118">
        <v>0.37708333333333333</v>
      </c>
      <c r="L28" s="118">
        <v>0.38124999999999998</v>
      </c>
      <c r="M28" s="20">
        <f t="shared" si="2"/>
        <v>16.964000000000002</v>
      </c>
      <c r="N28" s="21">
        <f t="shared" si="3"/>
        <v>3.0555555555555558E-2</v>
      </c>
      <c r="O28" s="22">
        <f t="shared" si="1"/>
        <v>23.132727272727276</v>
      </c>
      <c r="P28" s="39">
        <f t="shared" si="4"/>
        <v>9.0277777777778012E-3</v>
      </c>
      <c r="S28" s="56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</row>
    <row r="29" spans="2:38" x14ac:dyDescent="0.25">
      <c r="B29" s="38">
        <v>11</v>
      </c>
      <c r="C29" s="118">
        <v>0.35972222222222222</v>
      </c>
      <c r="D29" s="118">
        <v>0.36249999999999999</v>
      </c>
      <c r="E29" s="118">
        <v>0.36458333333333331</v>
      </c>
      <c r="F29" s="118">
        <v>0.36805555555555552</v>
      </c>
      <c r="G29" s="118">
        <v>0.37013888888888885</v>
      </c>
      <c r="H29" s="118">
        <v>0.37361111111111112</v>
      </c>
      <c r="I29" s="118">
        <v>0.37847222222222221</v>
      </c>
      <c r="J29" s="118">
        <v>0.38124999999999998</v>
      </c>
      <c r="K29" s="118">
        <v>0.38611111111111113</v>
      </c>
      <c r="L29" s="118">
        <v>0.39027777777777778</v>
      </c>
      <c r="M29" s="20">
        <f t="shared" si="2"/>
        <v>16.964000000000002</v>
      </c>
      <c r="N29" s="21">
        <f t="shared" si="3"/>
        <v>3.0555555555555558E-2</v>
      </c>
      <c r="O29" s="22">
        <f t="shared" si="1"/>
        <v>23.132727272727276</v>
      </c>
      <c r="P29" s="39">
        <f t="shared" si="4"/>
        <v>9.0277777777777457E-3</v>
      </c>
      <c r="S29" s="56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</row>
    <row r="30" spans="2:38" x14ac:dyDescent="0.25">
      <c r="B30" s="38">
        <v>12</v>
      </c>
      <c r="C30" s="118">
        <v>0.36874999999999997</v>
      </c>
      <c r="D30" s="118">
        <v>0.37152777777777779</v>
      </c>
      <c r="E30" s="118">
        <v>0.37361111111111112</v>
      </c>
      <c r="F30" s="118">
        <v>0.37708333333333333</v>
      </c>
      <c r="G30" s="118">
        <v>0.37916666666666665</v>
      </c>
      <c r="H30" s="118">
        <v>0.38263888888888886</v>
      </c>
      <c r="I30" s="118">
        <v>0.38750000000000001</v>
      </c>
      <c r="J30" s="118">
        <v>0.39027777777777778</v>
      </c>
      <c r="K30" s="118">
        <v>0.39513888888888887</v>
      </c>
      <c r="L30" s="118">
        <v>0.39930555555555558</v>
      </c>
      <c r="M30" s="20">
        <f t="shared" si="2"/>
        <v>16.964000000000002</v>
      </c>
      <c r="N30" s="21">
        <f t="shared" si="3"/>
        <v>3.0555555555555614E-2</v>
      </c>
      <c r="O30" s="22">
        <f t="shared" si="1"/>
        <v>23.13272727272723</v>
      </c>
      <c r="P30" s="39">
        <f t="shared" si="4"/>
        <v>9.0277777777778012E-3</v>
      </c>
      <c r="S30" s="56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</row>
    <row r="31" spans="2:38" x14ac:dyDescent="0.25">
      <c r="B31" s="38">
        <v>13</v>
      </c>
      <c r="C31" s="118">
        <v>0.37777777777777777</v>
      </c>
      <c r="D31" s="118">
        <v>0.38055555555555554</v>
      </c>
      <c r="E31" s="118">
        <v>0.38263888888888886</v>
      </c>
      <c r="F31" s="118">
        <v>0.38611111111111113</v>
      </c>
      <c r="G31" s="118">
        <v>0.38819444444444445</v>
      </c>
      <c r="H31" s="118">
        <v>0.39166666666666666</v>
      </c>
      <c r="I31" s="118">
        <v>0.39652777777777776</v>
      </c>
      <c r="J31" s="118">
        <v>0.39930555555555558</v>
      </c>
      <c r="K31" s="118">
        <v>0.40416666666666667</v>
      </c>
      <c r="L31" s="118">
        <v>0.40833333333333333</v>
      </c>
      <c r="M31" s="20">
        <f t="shared" si="2"/>
        <v>16.964000000000002</v>
      </c>
      <c r="N31" s="21">
        <f t="shared" si="3"/>
        <v>3.0555555555555558E-2</v>
      </c>
      <c r="O31" s="22">
        <f t="shared" si="1"/>
        <v>23.132727272727276</v>
      </c>
      <c r="P31" s="39">
        <f t="shared" si="4"/>
        <v>9.0277777777778012E-3</v>
      </c>
      <c r="S31" s="56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</row>
    <row r="32" spans="2:38" x14ac:dyDescent="0.25">
      <c r="B32" s="38">
        <v>14</v>
      </c>
      <c r="C32" s="118">
        <v>0.38680555555555557</v>
      </c>
      <c r="D32" s="118">
        <v>0.38958333333333334</v>
      </c>
      <c r="E32" s="118">
        <v>0.39166666666666666</v>
      </c>
      <c r="F32" s="118">
        <v>0.39513888888888887</v>
      </c>
      <c r="G32" s="118">
        <v>0.3972222222222222</v>
      </c>
      <c r="H32" s="118">
        <v>0.40069444444444446</v>
      </c>
      <c r="I32" s="118">
        <v>0.40555555555555556</v>
      </c>
      <c r="J32" s="118">
        <v>0.40833333333333333</v>
      </c>
      <c r="K32" s="118">
        <v>0.41319444444444442</v>
      </c>
      <c r="L32" s="118">
        <v>0.41736111111111113</v>
      </c>
      <c r="M32" s="20">
        <f t="shared" si="2"/>
        <v>16.964000000000002</v>
      </c>
      <c r="N32" s="21">
        <f t="shared" si="3"/>
        <v>3.0555555555555558E-2</v>
      </c>
      <c r="O32" s="22">
        <f t="shared" si="1"/>
        <v>23.132727272727276</v>
      </c>
      <c r="P32" s="39">
        <f t="shared" si="4"/>
        <v>9.0277777777777457E-3</v>
      </c>
      <c r="S32" s="56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</row>
    <row r="33" spans="2:29" x14ac:dyDescent="0.25">
      <c r="B33" s="38">
        <v>15</v>
      </c>
      <c r="C33" s="118">
        <v>0.39583333333333331</v>
      </c>
      <c r="D33" s="118">
        <v>0.39861111111111114</v>
      </c>
      <c r="E33" s="118">
        <v>0.40069444444444446</v>
      </c>
      <c r="F33" s="118">
        <v>0.40416666666666667</v>
      </c>
      <c r="G33" s="118">
        <v>0.40625</v>
      </c>
      <c r="H33" s="118">
        <v>0.40972222222222221</v>
      </c>
      <c r="I33" s="118">
        <v>0.4145833333333333</v>
      </c>
      <c r="J33" s="118">
        <v>0.41736111111111113</v>
      </c>
      <c r="K33" s="118">
        <v>0.42222222222222222</v>
      </c>
      <c r="L33" s="118">
        <v>0.42638888888888893</v>
      </c>
      <c r="M33" s="20">
        <f t="shared" si="2"/>
        <v>16.964000000000002</v>
      </c>
      <c r="N33" s="21">
        <f t="shared" si="3"/>
        <v>3.0555555555555614E-2</v>
      </c>
      <c r="O33" s="22">
        <f t="shared" si="1"/>
        <v>23.13272727272723</v>
      </c>
      <c r="P33" s="39">
        <f t="shared" si="4"/>
        <v>1.1111111111111127E-2</v>
      </c>
      <c r="S33" s="56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</row>
    <row r="34" spans="2:29" x14ac:dyDescent="0.25">
      <c r="B34" s="38">
        <v>16</v>
      </c>
      <c r="C34" s="118">
        <v>0.40694444444444444</v>
      </c>
      <c r="D34" s="118">
        <v>0.40972222222222221</v>
      </c>
      <c r="E34" s="118">
        <v>0.41180555555555554</v>
      </c>
      <c r="F34" s="118">
        <v>0.4152777777777778</v>
      </c>
      <c r="G34" s="118">
        <v>0.41736111111111113</v>
      </c>
      <c r="H34" s="118">
        <v>0.42083333333333334</v>
      </c>
      <c r="I34" s="118">
        <v>0.42569444444444449</v>
      </c>
      <c r="J34" s="118">
        <v>0.42847222222222225</v>
      </c>
      <c r="K34" s="118">
        <v>0.43333333333333335</v>
      </c>
      <c r="L34" s="118">
        <v>0.4375</v>
      </c>
      <c r="M34" s="20">
        <f t="shared" si="2"/>
        <v>16.964000000000002</v>
      </c>
      <c r="N34" s="21">
        <f t="shared" si="3"/>
        <v>3.0555555555555558E-2</v>
      </c>
      <c r="O34" s="22">
        <f t="shared" si="1"/>
        <v>23.132727272727276</v>
      </c>
      <c r="P34" s="39">
        <f t="shared" si="4"/>
        <v>1.1111111111111127E-2</v>
      </c>
      <c r="S34" s="56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</row>
    <row r="35" spans="2:29" x14ac:dyDescent="0.25">
      <c r="B35" s="38">
        <v>17</v>
      </c>
      <c r="C35" s="118">
        <v>0.41805555555555557</v>
      </c>
      <c r="D35" s="118">
        <v>0.42083333333333334</v>
      </c>
      <c r="E35" s="118">
        <v>0.42291666666666666</v>
      </c>
      <c r="F35" s="118">
        <v>0.42638888888888893</v>
      </c>
      <c r="G35" s="118">
        <v>0.42847222222222225</v>
      </c>
      <c r="H35" s="118">
        <v>0.43194444444444446</v>
      </c>
      <c r="I35" s="118">
        <v>0.43680555555555556</v>
      </c>
      <c r="J35" s="118">
        <v>0.43958333333333333</v>
      </c>
      <c r="K35" s="118">
        <v>0.44444444444444448</v>
      </c>
      <c r="L35" s="118">
        <v>0.44861111111111113</v>
      </c>
      <c r="M35" s="20">
        <f t="shared" si="2"/>
        <v>16.964000000000002</v>
      </c>
      <c r="N35" s="21">
        <f t="shared" si="3"/>
        <v>3.0555555555555558E-2</v>
      </c>
      <c r="O35" s="22">
        <f t="shared" si="1"/>
        <v>23.132727272727276</v>
      </c>
      <c r="P35" s="39">
        <f t="shared" si="4"/>
        <v>1.1111111111111127E-2</v>
      </c>
      <c r="S35" s="56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</row>
    <row r="36" spans="2:29" x14ac:dyDescent="0.25">
      <c r="B36" s="38">
        <v>18</v>
      </c>
      <c r="C36" s="118">
        <v>0.4291666666666667</v>
      </c>
      <c r="D36" s="118">
        <v>0.43194444444444446</v>
      </c>
      <c r="E36" s="118">
        <v>0.43402777777777779</v>
      </c>
      <c r="F36" s="118">
        <v>0.4375</v>
      </c>
      <c r="G36" s="118">
        <v>0.43958333333333333</v>
      </c>
      <c r="H36" s="118">
        <v>0.44305555555555559</v>
      </c>
      <c r="I36" s="118">
        <v>0.44791666666666669</v>
      </c>
      <c r="J36" s="118">
        <v>0.45069444444444445</v>
      </c>
      <c r="K36" s="118">
        <v>0.4555555555555556</v>
      </c>
      <c r="L36" s="118">
        <v>0.4597222222222222</v>
      </c>
      <c r="M36" s="20">
        <f t="shared" si="2"/>
        <v>16.964000000000002</v>
      </c>
      <c r="N36" s="21">
        <f t="shared" si="3"/>
        <v>3.0555555555555503E-2</v>
      </c>
      <c r="O36" s="22">
        <f t="shared" si="1"/>
        <v>23.132727272727315</v>
      </c>
      <c r="P36" s="39">
        <f t="shared" si="4"/>
        <v>1.1111111111111072E-2</v>
      </c>
      <c r="S36" s="56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</row>
    <row r="37" spans="2:29" x14ac:dyDescent="0.25">
      <c r="B37" s="38">
        <v>19</v>
      </c>
      <c r="C37" s="118">
        <v>0.44027777777777777</v>
      </c>
      <c r="D37" s="118">
        <v>0.44305555555555559</v>
      </c>
      <c r="E37" s="118">
        <v>0.44513888888888892</v>
      </c>
      <c r="F37" s="118">
        <v>0.44861111111111113</v>
      </c>
      <c r="G37" s="118">
        <v>0.45069444444444445</v>
      </c>
      <c r="H37" s="118">
        <v>0.45416666666666666</v>
      </c>
      <c r="I37" s="118">
        <v>0.45902777777777776</v>
      </c>
      <c r="J37" s="118">
        <v>0.46180555555555552</v>
      </c>
      <c r="K37" s="118">
        <v>0.46666666666666667</v>
      </c>
      <c r="L37" s="118">
        <v>0.47083333333333333</v>
      </c>
      <c r="M37" s="20">
        <f t="shared" si="2"/>
        <v>16.964000000000002</v>
      </c>
      <c r="N37" s="21">
        <f t="shared" si="3"/>
        <v>3.0555555555555558E-2</v>
      </c>
      <c r="O37" s="22">
        <f t="shared" si="1"/>
        <v>23.132727272727276</v>
      </c>
      <c r="P37" s="39">
        <f t="shared" si="4"/>
        <v>1.1111111111111127E-2</v>
      </c>
      <c r="S37" s="56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</row>
    <row r="38" spans="2:29" x14ac:dyDescent="0.25">
      <c r="B38" s="38">
        <v>20</v>
      </c>
      <c r="C38" s="118">
        <v>0.4513888888888889</v>
      </c>
      <c r="D38" s="118">
        <v>0.45416666666666666</v>
      </c>
      <c r="E38" s="118">
        <v>0.45625000000000004</v>
      </c>
      <c r="F38" s="118">
        <v>0.4597222222222222</v>
      </c>
      <c r="G38" s="118">
        <v>0.46180555555555552</v>
      </c>
      <c r="H38" s="118">
        <v>0.46527777777777773</v>
      </c>
      <c r="I38" s="118">
        <v>0.47013888888888888</v>
      </c>
      <c r="J38" s="118">
        <v>0.47291666666666665</v>
      </c>
      <c r="K38" s="118">
        <v>0.47777777777777775</v>
      </c>
      <c r="L38" s="118">
        <v>0.4819444444444444</v>
      </c>
      <c r="M38" s="20">
        <f t="shared" si="2"/>
        <v>16.964000000000002</v>
      </c>
      <c r="N38" s="21">
        <f t="shared" si="3"/>
        <v>3.0555555555555503E-2</v>
      </c>
      <c r="O38" s="22">
        <f t="shared" si="1"/>
        <v>23.132727272727315</v>
      </c>
      <c r="P38" s="39">
        <f t="shared" si="4"/>
        <v>1.1111111111111072E-2</v>
      </c>
      <c r="S38" s="56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</row>
    <row r="39" spans="2:29" x14ac:dyDescent="0.25">
      <c r="B39" s="38">
        <v>21</v>
      </c>
      <c r="C39" s="118">
        <v>0.46249999999999997</v>
      </c>
      <c r="D39" s="118">
        <v>0.46527777777777773</v>
      </c>
      <c r="E39" s="118">
        <v>0.46736111111111112</v>
      </c>
      <c r="F39" s="118">
        <v>0.47083333333333333</v>
      </c>
      <c r="G39" s="118">
        <v>0.47291666666666665</v>
      </c>
      <c r="H39" s="118">
        <v>0.47638888888888886</v>
      </c>
      <c r="I39" s="118">
        <v>0.48124999999999996</v>
      </c>
      <c r="J39" s="118">
        <v>0.48402777777777778</v>
      </c>
      <c r="K39" s="118">
        <v>0.48888888888888887</v>
      </c>
      <c r="L39" s="118">
        <v>0.49305555555555552</v>
      </c>
      <c r="M39" s="20">
        <f t="shared" si="2"/>
        <v>16.964000000000002</v>
      </c>
      <c r="N39" s="21">
        <f t="shared" si="3"/>
        <v>3.0555555555555558E-2</v>
      </c>
      <c r="O39" s="22">
        <f t="shared" si="1"/>
        <v>23.132727272727276</v>
      </c>
      <c r="P39" s="39">
        <f t="shared" si="4"/>
        <v>1.1111111111111127E-2</v>
      </c>
      <c r="S39" s="56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</row>
    <row r="40" spans="2:29" x14ac:dyDescent="0.25">
      <c r="B40" s="38">
        <v>22</v>
      </c>
      <c r="C40" s="118">
        <v>0.47361111111111109</v>
      </c>
      <c r="D40" s="118">
        <v>0.47638888888888886</v>
      </c>
      <c r="E40" s="118">
        <v>0.47847222222222219</v>
      </c>
      <c r="F40" s="118">
        <v>0.4819444444444444</v>
      </c>
      <c r="G40" s="118">
        <v>0.48402777777777778</v>
      </c>
      <c r="H40" s="118">
        <v>0.48749999999999999</v>
      </c>
      <c r="I40" s="118">
        <v>0.49236111111111108</v>
      </c>
      <c r="J40" s="118">
        <v>0.49513888888888885</v>
      </c>
      <c r="K40" s="118">
        <v>0.5</v>
      </c>
      <c r="L40" s="118">
        <v>0.50416666666666665</v>
      </c>
      <c r="M40" s="20">
        <f t="shared" si="2"/>
        <v>16.964000000000002</v>
      </c>
      <c r="N40" s="21">
        <f t="shared" si="3"/>
        <v>3.0555555555555558E-2</v>
      </c>
      <c r="O40" s="22">
        <f t="shared" si="1"/>
        <v>23.132727272727276</v>
      </c>
      <c r="P40" s="39">
        <f t="shared" si="4"/>
        <v>1.1111111111111127E-2</v>
      </c>
      <c r="S40" s="56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</row>
    <row r="41" spans="2:29" x14ac:dyDescent="0.25">
      <c r="B41" s="38">
        <v>23</v>
      </c>
      <c r="C41" s="118">
        <v>0.48472222222222222</v>
      </c>
      <c r="D41" s="118">
        <v>0.48749999999999999</v>
      </c>
      <c r="E41" s="118">
        <v>0.48958333333333331</v>
      </c>
      <c r="F41" s="118">
        <v>0.49305555555555552</v>
      </c>
      <c r="G41" s="118">
        <v>0.49513888888888885</v>
      </c>
      <c r="H41" s="118">
        <v>0.49861111111111112</v>
      </c>
      <c r="I41" s="118">
        <v>0.50347222222222221</v>
      </c>
      <c r="J41" s="118">
        <v>0.50624999999999998</v>
      </c>
      <c r="K41" s="118">
        <v>0.51111111111111107</v>
      </c>
      <c r="L41" s="118">
        <v>0.51527777777777772</v>
      </c>
      <c r="M41" s="20">
        <f t="shared" si="2"/>
        <v>16.964000000000002</v>
      </c>
      <c r="N41" s="21">
        <f t="shared" si="3"/>
        <v>3.0555555555555503E-2</v>
      </c>
      <c r="O41" s="22">
        <f t="shared" si="1"/>
        <v>23.132727272727315</v>
      </c>
      <c r="P41" s="39">
        <f t="shared" si="4"/>
        <v>1.1111111111111072E-2</v>
      </c>
      <c r="S41" s="56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</row>
    <row r="42" spans="2:29" x14ac:dyDescent="0.25">
      <c r="B42" s="38">
        <v>24</v>
      </c>
      <c r="C42" s="118">
        <v>0.49583333333333329</v>
      </c>
      <c r="D42" s="118">
        <v>0.49861111111111112</v>
      </c>
      <c r="E42" s="118">
        <v>0.50069444444444444</v>
      </c>
      <c r="F42" s="118">
        <v>0.50416666666666665</v>
      </c>
      <c r="G42" s="118">
        <v>0.50624999999999998</v>
      </c>
      <c r="H42" s="118">
        <v>0.50972222222222219</v>
      </c>
      <c r="I42" s="118">
        <v>0.51458333333333328</v>
      </c>
      <c r="J42" s="118">
        <v>0.51736111111111116</v>
      </c>
      <c r="K42" s="118">
        <v>0.52222222222222225</v>
      </c>
      <c r="L42" s="118">
        <v>0.52638888888888891</v>
      </c>
      <c r="M42" s="20">
        <f t="shared" si="2"/>
        <v>16.964000000000002</v>
      </c>
      <c r="N42" s="21">
        <f t="shared" si="3"/>
        <v>3.0555555555555614E-2</v>
      </c>
      <c r="O42" s="22">
        <f t="shared" si="1"/>
        <v>23.13272727272723</v>
      </c>
      <c r="P42" s="39">
        <f t="shared" si="4"/>
        <v>1.1111111111111127E-2</v>
      </c>
      <c r="S42" s="56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</row>
    <row r="43" spans="2:29" x14ac:dyDescent="0.25">
      <c r="B43" s="38">
        <v>25</v>
      </c>
      <c r="C43" s="118">
        <v>0.50694444444444442</v>
      </c>
      <c r="D43" s="118">
        <v>0.50972222222222219</v>
      </c>
      <c r="E43" s="118">
        <v>0.51180555555555551</v>
      </c>
      <c r="F43" s="118">
        <v>0.51527777777777772</v>
      </c>
      <c r="G43" s="118">
        <v>0.51736111111111116</v>
      </c>
      <c r="H43" s="118">
        <v>0.52083333333333337</v>
      </c>
      <c r="I43" s="118">
        <v>0.52569444444444446</v>
      </c>
      <c r="J43" s="118">
        <v>0.52847222222222223</v>
      </c>
      <c r="K43" s="118">
        <v>0.53333333333333333</v>
      </c>
      <c r="L43" s="118">
        <v>0.53749999999999998</v>
      </c>
      <c r="M43" s="20">
        <f t="shared" si="2"/>
        <v>16.964000000000002</v>
      </c>
      <c r="N43" s="21">
        <f t="shared" si="3"/>
        <v>3.0555555555555558E-2</v>
      </c>
      <c r="O43" s="22">
        <f t="shared" si="1"/>
        <v>23.132727272727276</v>
      </c>
      <c r="P43" s="39">
        <f t="shared" si="4"/>
        <v>1.1111111111111183E-2</v>
      </c>
      <c r="S43" s="56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</row>
    <row r="44" spans="2:29" x14ac:dyDescent="0.25">
      <c r="B44" s="38">
        <v>26</v>
      </c>
      <c r="C44" s="118">
        <v>0.5180555555555556</v>
      </c>
      <c r="D44" s="118">
        <v>0.52083333333333337</v>
      </c>
      <c r="E44" s="118">
        <v>0.5229166666666667</v>
      </c>
      <c r="F44" s="118">
        <v>0.52638888888888891</v>
      </c>
      <c r="G44" s="118">
        <v>0.52847222222222223</v>
      </c>
      <c r="H44" s="118">
        <v>0.53194444444444444</v>
      </c>
      <c r="I44" s="118">
        <v>0.53680555555555554</v>
      </c>
      <c r="J44" s="118">
        <v>0.5395833333333333</v>
      </c>
      <c r="K44" s="118">
        <v>0.5444444444444444</v>
      </c>
      <c r="L44" s="118">
        <v>0.54861111111111105</v>
      </c>
      <c r="M44" s="20">
        <f t="shared" si="2"/>
        <v>16.964000000000002</v>
      </c>
      <c r="N44" s="21">
        <f t="shared" si="3"/>
        <v>3.0555555555555447E-2</v>
      </c>
      <c r="O44" s="22">
        <f t="shared" si="1"/>
        <v>23.132727272727358</v>
      </c>
      <c r="P44" s="39">
        <f t="shared" si="4"/>
        <v>9.0277777777777457E-3</v>
      </c>
      <c r="S44" s="56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</row>
    <row r="45" spans="2:29" x14ac:dyDescent="0.25">
      <c r="B45" s="38">
        <v>27</v>
      </c>
      <c r="C45" s="118">
        <v>0.52708333333333335</v>
      </c>
      <c r="D45" s="118">
        <v>0.52986111111111112</v>
      </c>
      <c r="E45" s="118">
        <v>0.53194444444444444</v>
      </c>
      <c r="F45" s="118">
        <v>0.53541666666666665</v>
      </c>
      <c r="G45" s="118">
        <v>0.53749999999999998</v>
      </c>
      <c r="H45" s="118">
        <v>0.54097222222222219</v>
      </c>
      <c r="I45" s="118">
        <v>0.54583333333333328</v>
      </c>
      <c r="J45" s="118">
        <v>0.54861111111111105</v>
      </c>
      <c r="K45" s="118">
        <v>0.55347222222222214</v>
      </c>
      <c r="L45" s="118">
        <v>0.5576388888888888</v>
      </c>
      <c r="M45" s="20">
        <f t="shared" si="2"/>
        <v>16.964000000000002</v>
      </c>
      <c r="N45" s="21">
        <f t="shared" si="3"/>
        <v>3.0555555555555447E-2</v>
      </c>
      <c r="O45" s="22">
        <f t="shared" si="1"/>
        <v>23.132727272727358</v>
      </c>
      <c r="P45" s="39">
        <f t="shared" si="4"/>
        <v>9.0277777777777457E-3</v>
      </c>
      <c r="S45" s="56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</row>
    <row r="46" spans="2:29" x14ac:dyDescent="0.25">
      <c r="B46" s="38">
        <v>28</v>
      </c>
      <c r="C46" s="118">
        <v>0.53611111111111109</v>
      </c>
      <c r="D46" s="118">
        <v>0.53888888888888886</v>
      </c>
      <c r="E46" s="118">
        <v>0.54097222222222219</v>
      </c>
      <c r="F46" s="118">
        <v>0.5444444444444444</v>
      </c>
      <c r="G46" s="118">
        <v>0.54652777777777772</v>
      </c>
      <c r="H46" s="118">
        <v>0.54999999999999993</v>
      </c>
      <c r="I46" s="118">
        <v>0.55486111111111103</v>
      </c>
      <c r="J46" s="118">
        <v>0.5576388888888888</v>
      </c>
      <c r="K46" s="118">
        <v>0.5625</v>
      </c>
      <c r="L46" s="118">
        <v>0.56666666666666665</v>
      </c>
      <c r="M46" s="20">
        <f t="shared" si="2"/>
        <v>16.964000000000002</v>
      </c>
      <c r="N46" s="21">
        <f t="shared" si="3"/>
        <v>3.0555555555555558E-2</v>
      </c>
      <c r="O46" s="22">
        <f t="shared" si="1"/>
        <v>23.132727272727276</v>
      </c>
      <c r="P46" s="39">
        <f t="shared" si="4"/>
        <v>9.0277777777777457E-3</v>
      </c>
      <c r="S46" s="56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</row>
    <row r="47" spans="2:29" x14ac:dyDescent="0.25">
      <c r="B47" s="38">
        <v>29</v>
      </c>
      <c r="C47" s="118">
        <v>0.54513888888888884</v>
      </c>
      <c r="D47" s="118">
        <v>0.54791666666666661</v>
      </c>
      <c r="E47" s="118">
        <v>0.54999999999999993</v>
      </c>
      <c r="F47" s="118">
        <v>0.55347222222222214</v>
      </c>
      <c r="G47" s="118">
        <v>0.55555555555555547</v>
      </c>
      <c r="H47" s="118">
        <v>0.55902777777777779</v>
      </c>
      <c r="I47" s="118">
        <v>0.56388888888888888</v>
      </c>
      <c r="J47" s="118">
        <v>0.56666666666666665</v>
      </c>
      <c r="K47" s="118">
        <v>0.57152777777777775</v>
      </c>
      <c r="L47" s="118">
        <v>0.5756944444444444</v>
      </c>
      <c r="M47" s="20">
        <f t="shared" si="2"/>
        <v>16.964000000000002</v>
      </c>
      <c r="N47" s="21">
        <f t="shared" si="3"/>
        <v>3.0555555555555558E-2</v>
      </c>
      <c r="O47" s="22">
        <f t="shared" si="1"/>
        <v>23.132727272727276</v>
      </c>
      <c r="P47" s="39">
        <f t="shared" si="4"/>
        <v>9.0277777777777457E-3</v>
      </c>
      <c r="S47" s="56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</row>
    <row r="48" spans="2:29" x14ac:dyDescent="0.25">
      <c r="B48" s="38">
        <v>30</v>
      </c>
      <c r="C48" s="118">
        <v>0.55416666666666659</v>
      </c>
      <c r="D48" s="118">
        <v>0.55694444444444435</v>
      </c>
      <c r="E48" s="118">
        <v>0.55902777777777779</v>
      </c>
      <c r="F48" s="118">
        <v>0.5625</v>
      </c>
      <c r="G48" s="118">
        <v>0.56458333333333333</v>
      </c>
      <c r="H48" s="118">
        <v>0.56805555555555554</v>
      </c>
      <c r="I48" s="118">
        <v>0.57291666666666663</v>
      </c>
      <c r="J48" s="118">
        <v>0.5756944444444444</v>
      </c>
      <c r="K48" s="118">
        <v>0.58055555555555549</v>
      </c>
      <c r="L48" s="118">
        <v>0.58472222222222225</v>
      </c>
      <c r="M48" s="20">
        <f t="shared" si="2"/>
        <v>16.964000000000002</v>
      </c>
      <c r="N48" s="21">
        <f t="shared" si="3"/>
        <v>3.0555555555555669E-2</v>
      </c>
      <c r="O48" s="22">
        <f t="shared" si="1"/>
        <v>23.132727272727191</v>
      </c>
      <c r="P48" s="39">
        <f t="shared" si="4"/>
        <v>9.0277777777778567E-3</v>
      </c>
      <c r="S48" s="56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</row>
    <row r="49" spans="2:29" x14ac:dyDescent="0.25">
      <c r="B49" s="38">
        <v>31</v>
      </c>
      <c r="C49" s="118">
        <v>0.56319444444444444</v>
      </c>
      <c r="D49" s="118">
        <v>0.56597222222222221</v>
      </c>
      <c r="E49" s="118">
        <v>0.56805555555555554</v>
      </c>
      <c r="F49" s="118">
        <v>0.57152777777777775</v>
      </c>
      <c r="G49" s="118">
        <v>0.57361111111111107</v>
      </c>
      <c r="H49" s="118">
        <v>0.57708333333333328</v>
      </c>
      <c r="I49" s="118">
        <v>0.58194444444444438</v>
      </c>
      <c r="J49" s="118">
        <v>0.58472222222222225</v>
      </c>
      <c r="K49" s="118">
        <v>0.58958333333333335</v>
      </c>
      <c r="L49" s="118">
        <v>0.59375</v>
      </c>
      <c r="M49" s="20">
        <f t="shared" si="2"/>
        <v>16.964000000000002</v>
      </c>
      <c r="N49" s="21">
        <f t="shared" si="3"/>
        <v>3.0555555555555558E-2</v>
      </c>
      <c r="O49" s="22">
        <f t="shared" si="1"/>
        <v>23.132727272727276</v>
      </c>
      <c r="P49" s="39">
        <f t="shared" si="4"/>
        <v>9.0277777777777457E-3</v>
      </c>
      <c r="S49" s="56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</row>
    <row r="50" spans="2:29" x14ac:dyDescent="0.25">
      <c r="B50" s="38">
        <v>32</v>
      </c>
      <c r="C50" s="118">
        <v>0.57222222222222219</v>
      </c>
      <c r="D50" s="118">
        <v>0.57499999999999996</v>
      </c>
      <c r="E50" s="118">
        <v>0.57708333333333328</v>
      </c>
      <c r="F50" s="118">
        <v>0.58055555555555549</v>
      </c>
      <c r="G50" s="118">
        <v>0.58263888888888882</v>
      </c>
      <c r="H50" s="118">
        <v>0.58611111111111114</v>
      </c>
      <c r="I50" s="118">
        <v>0.59097222222222223</v>
      </c>
      <c r="J50" s="118">
        <v>0.59375</v>
      </c>
      <c r="K50" s="118">
        <v>0.59861111111111109</v>
      </c>
      <c r="L50" s="118">
        <v>0.60277777777777786</v>
      </c>
      <c r="M50" s="20">
        <f t="shared" si="2"/>
        <v>16.964000000000002</v>
      </c>
      <c r="N50" s="21">
        <f t="shared" si="3"/>
        <v>3.0555555555555669E-2</v>
      </c>
      <c r="O50" s="22">
        <f t="shared" si="1"/>
        <v>23.132727272727191</v>
      </c>
      <c r="P50" s="39">
        <f t="shared" si="4"/>
        <v>9.0277777777777457E-3</v>
      </c>
      <c r="S50" s="56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</row>
    <row r="51" spans="2:29" x14ac:dyDescent="0.25">
      <c r="B51" s="38">
        <v>33</v>
      </c>
      <c r="C51" s="118">
        <v>0.58124999999999993</v>
      </c>
      <c r="D51" s="118">
        <v>0.58402777777777781</v>
      </c>
      <c r="E51" s="118">
        <v>0.58611111111111114</v>
      </c>
      <c r="F51" s="118">
        <v>0.58958333333333335</v>
      </c>
      <c r="G51" s="118">
        <v>0.59166666666666667</v>
      </c>
      <c r="H51" s="118">
        <v>0.59513888888888888</v>
      </c>
      <c r="I51" s="118">
        <v>0.60000000000000009</v>
      </c>
      <c r="J51" s="118">
        <v>0.60277777777777786</v>
      </c>
      <c r="K51" s="118">
        <v>0.60763888888888895</v>
      </c>
      <c r="L51" s="118">
        <v>0.6118055555555556</v>
      </c>
      <c r="M51" s="20">
        <f t="shared" si="2"/>
        <v>16.964000000000002</v>
      </c>
      <c r="N51" s="21">
        <f t="shared" si="3"/>
        <v>3.0555555555555669E-2</v>
      </c>
      <c r="O51" s="22">
        <f t="shared" ref="O51:O82" si="5">60*$K$97/(N51*60*24)</f>
        <v>23.132727272727191</v>
      </c>
      <c r="P51" s="39">
        <f t="shared" si="4"/>
        <v>9.0277777777778567E-3</v>
      </c>
      <c r="S51" s="56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</row>
    <row r="52" spans="2:29" x14ac:dyDescent="0.25">
      <c r="B52" s="38">
        <v>34</v>
      </c>
      <c r="C52" s="118">
        <v>0.59027777777777779</v>
      </c>
      <c r="D52" s="118">
        <v>0.59305555555555556</v>
      </c>
      <c r="E52" s="118">
        <v>0.59513888888888888</v>
      </c>
      <c r="F52" s="118">
        <v>0.59861111111111109</v>
      </c>
      <c r="G52" s="118">
        <v>0.60069444444444453</v>
      </c>
      <c r="H52" s="118">
        <v>0.60416666666666674</v>
      </c>
      <c r="I52" s="118">
        <v>0.60902777777777783</v>
      </c>
      <c r="J52" s="118">
        <v>0.6118055555555556</v>
      </c>
      <c r="K52" s="118">
        <v>0.6166666666666667</v>
      </c>
      <c r="L52" s="118">
        <v>0.62083333333333335</v>
      </c>
      <c r="M52" s="20">
        <f t="shared" si="2"/>
        <v>16.964000000000002</v>
      </c>
      <c r="N52" s="21">
        <f t="shared" si="3"/>
        <v>3.0555555555555558E-2</v>
      </c>
      <c r="O52" s="22">
        <f t="shared" si="5"/>
        <v>23.132727272727276</v>
      </c>
      <c r="P52" s="39">
        <f t="shared" si="4"/>
        <v>9.0277777777777457E-3</v>
      </c>
      <c r="S52" s="56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</row>
    <row r="53" spans="2:29" x14ac:dyDescent="0.25">
      <c r="B53" s="38">
        <v>35</v>
      </c>
      <c r="C53" s="118">
        <v>0.59930555555555554</v>
      </c>
      <c r="D53" s="118">
        <v>0.60208333333333341</v>
      </c>
      <c r="E53" s="118">
        <v>0.60416666666666674</v>
      </c>
      <c r="F53" s="118">
        <v>0.60763888888888895</v>
      </c>
      <c r="G53" s="118">
        <v>0.60972222222222228</v>
      </c>
      <c r="H53" s="118">
        <v>0.61319444444444449</v>
      </c>
      <c r="I53" s="118">
        <v>0.61805555555555558</v>
      </c>
      <c r="J53" s="118">
        <v>0.62083333333333335</v>
      </c>
      <c r="K53" s="118">
        <v>0.62569444444444444</v>
      </c>
      <c r="L53" s="118">
        <v>0.62986111111111109</v>
      </c>
      <c r="M53" s="20">
        <f t="shared" si="2"/>
        <v>16.964000000000002</v>
      </c>
      <c r="N53" s="21">
        <f t="shared" si="3"/>
        <v>3.0555555555555558E-2</v>
      </c>
      <c r="O53" s="22">
        <f t="shared" si="5"/>
        <v>23.132727272727276</v>
      </c>
      <c r="P53" s="39">
        <f t="shared" si="4"/>
        <v>9.0277777777778567E-3</v>
      </c>
      <c r="S53" s="56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</row>
    <row r="54" spans="2:29" x14ac:dyDescent="0.25">
      <c r="B54" s="38">
        <v>36</v>
      </c>
      <c r="C54" s="118">
        <v>0.60833333333333339</v>
      </c>
      <c r="D54" s="118">
        <v>0.61111111111111116</v>
      </c>
      <c r="E54" s="118">
        <v>0.61319444444444449</v>
      </c>
      <c r="F54" s="118">
        <v>0.6166666666666667</v>
      </c>
      <c r="G54" s="118">
        <v>0.61875000000000002</v>
      </c>
      <c r="H54" s="118">
        <v>0.62222222222222223</v>
      </c>
      <c r="I54" s="118">
        <v>0.62708333333333333</v>
      </c>
      <c r="J54" s="118">
        <v>0.62986111111111109</v>
      </c>
      <c r="K54" s="118">
        <v>0.63472222222222219</v>
      </c>
      <c r="L54" s="118">
        <v>0.63888888888888884</v>
      </c>
      <c r="M54" s="20">
        <f t="shared" si="2"/>
        <v>16.964000000000002</v>
      </c>
      <c r="N54" s="21">
        <f t="shared" si="3"/>
        <v>3.0555555555555447E-2</v>
      </c>
      <c r="O54" s="22">
        <f t="shared" si="5"/>
        <v>23.132727272727358</v>
      </c>
      <c r="P54" s="39">
        <f t="shared" si="4"/>
        <v>1.1111111111111072E-2</v>
      </c>
      <c r="S54" s="56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2:29" x14ac:dyDescent="0.25">
      <c r="B55" s="38">
        <v>37</v>
      </c>
      <c r="C55" s="118">
        <v>0.61944444444444446</v>
      </c>
      <c r="D55" s="118">
        <v>0.62222222222222223</v>
      </c>
      <c r="E55" s="118">
        <v>0.62430555555555556</v>
      </c>
      <c r="F55" s="118">
        <v>0.62777777777777777</v>
      </c>
      <c r="G55" s="118">
        <v>0.62986111111111109</v>
      </c>
      <c r="H55" s="118">
        <v>0.6333333333333333</v>
      </c>
      <c r="I55" s="118">
        <v>0.6381944444444444</v>
      </c>
      <c r="J55" s="118">
        <v>0.64097222222222228</v>
      </c>
      <c r="K55" s="118">
        <v>0.64583333333333337</v>
      </c>
      <c r="L55" s="118">
        <v>0.65</v>
      </c>
      <c r="M55" s="20">
        <f t="shared" si="2"/>
        <v>16.964000000000002</v>
      </c>
      <c r="N55" s="21">
        <f t="shared" si="3"/>
        <v>3.0555555555555558E-2</v>
      </c>
      <c r="O55" s="22">
        <f t="shared" si="5"/>
        <v>23.132727272727276</v>
      </c>
      <c r="P55" s="39">
        <f t="shared" si="4"/>
        <v>1.1111111111111072E-2</v>
      </c>
      <c r="S55" s="56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2:29" x14ac:dyDescent="0.25">
      <c r="B56" s="38">
        <v>38</v>
      </c>
      <c r="C56" s="118">
        <v>0.63055555555555554</v>
      </c>
      <c r="D56" s="118">
        <v>0.6333333333333333</v>
      </c>
      <c r="E56" s="118">
        <v>0.63541666666666663</v>
      </c>
      <c r="F56" s="118">
        <v>0.63888888888888884</v>
      </c>
      <c r="G56" s="118">
        <v>0.64097222222222228</v>
      </c>
      <c r="H56" s="118">
        <v>0.64444444444444449</v>
      </c>
      <c r="I56" s="118">
        <v>0.64930555555555558</v>
      </c>
      <c r="J56" s="118">
        <v>0.65208333333333335</v>
      </c>
      <c r="K56" s="118">
        <v>0.65694444444444444</v>
      </c>
      <c r="L56" s="118">
        <v>0.66111111111111109</v>
      </c>
      <c r="M56" s="20">
        <f t="shared" si="2"/>
        <v>16.964000000000002</v>
      </c>
      <c r="N56" s="21">
        <f t="shared" si="3"/>
        <v>3.0555555555555558E-2</v>
      </c>
      <c r="O56" s="22">
        <f t="shared" si="5"/>
        <v>23.132727272727276</v>
      </c>
      <c r="P56" s="39">
        <f t="shared" si="4"/>
        <v>1.1111111111111183E-2</v>
      </c>
      <c r="S56" s="56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2:29" x14ac:dyDescent="0.25">
      <c r="B57" s="38">
        <v>39</v>
      </c>
      <c r="C57" s="118">
        <v>0.64166666666666672</v>
      </c>
      <c r="D57" s="118">
        <v>0.64444444444444449</v>
      </c>
      <c r="E57" s="118">
        <v>0.64652777777777781</v>
      </c>
      <c r="F57" s="118">
        <v>0.65</v>
      </c>
      <c r="G57" s="118">
        <v>0.65208333333333335</v>
      </c>
      <c r="H57" s="118">
        <v>0.65555555555555556</v>
      </c>
      <c r="I57" s="118">
        <v>0.66041666666666665</v>
      </c>
      <c r="J57" s="118">
        <v>0.66319444444444442</v>
      </c>
      <c r="K57" s="118">
        <v>0.66805555555555551</v>
      </c>
      <c r="L57" s="118">
        <v>0.67222222222222217</v>
      </c>
      <c r="M57" s="20">
        <f t="shared" si="2"/>
        <v>16.964000000000002</v>
      </c>
      <c r="N57" s="21">
        <f t="shared" si="3"/>
        <v>3.0555555555555447E-2</v>
      </c>
      <c r="O57" s="22">
        <f t="shared" si="5"/>
        <v>23.132727272727358</v>
      </c>
      <c r="P57" s="39">
        <f t="shared" si="4"/>
        <v>6.2499999999999778E-3</v>
      </c>
      <c r="S57" s="56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2:29" x14ac:dyDescent="0.25">
      <c r="B58" s="38">
        <v>40</v>
      </c>
      <c r="C58" s="118">
        <v>0.6479166666666667</v>
      </c>
      <c r="D58" s="118">
        <v>0.65069444444444446</v>
      </c>
      <c r="E58" s="118">
        <v>0.65277777777777779</v>
      </c>
      <c r="F58" s="118">
        <v>0.65625</v>
      </c>
      <c r="G58" s="118">
        <v>0.65833333333333333</v>
      </c>
      <c r="H58" s="118">
        <v>0.66180555555555554</v>
      </c>
      <c r="I58" s="118">
        <v>0.66666666666666663</v>
      </c>
      <c r="J58" s="118">
        <v>0.6694444444444444</v>
      </c>
      <c r="K58" s="118">
        <v>0.67430555555555549</v>
      </c>
      <c r="L58" s="118">
        <v>0.67847222222222214</v>
      </c>
      <c r="M58" s="20">
        <f t="shared" si="2"/>
        <v>16.964000000000002</v>
      </c>
      <c r="N58" s="21">
        <f t="shared" si="3"/>
        <v>3.0555555555555447E-2</v>
      </c>
      <c r="O58" s="22">
        <f t="shared" si="5"/>
        <v>23.132727272727358</v>
      </c>
      <c r="P58" s="39">
        <f t="shared" si="4"/>
        <v>1.1111111111111072E-2</v>
      </c>
      <c r="S58" s="56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2:29" x14ac:dyDescent="0.25">
      <c r="B59" s="38">
        <v>41</v>
      </c>
      <c r="C59" s="118">
        <v>0.65902777777777777</v>
      </c>
      <c r="D59" s="118">
        <v>0.66180555555555554</v>
      </c>
      <c r="E59" s="118">
        <v>0.66388888888888886</v>
      </c>
      <c r="F59" s="118">
        <v>0.66736111111111107</v>
      </c>
      <c r="G59" s="118">
        <v>0.6694444444444444</v>
      </c>
      <c r="H59" s="118">
        <v>0.67291666666666661</v>
      </c>
      <c r="I59" s="118">
        <v>0.6777777777777777</v>
      </c>
      <c r="J59" s="118">
        <v>0.68055555555555547</v>
      </c>
      <c r="K59" s="118">
        <v>0.68541666666666667</v>
      </c>
      <c r="L59" s="118">
        <v>0.68958333333333333</v>
      </c>
      <c r="M59" s="20">
        <f t="shared" si="2"/>
        <v>16.964000000000002</v>
      </c>
      <c r="N59" s="21">
        <f t="shared" si="3"/>
        <v>3.0555555555555558E-2</v>
      </c>
      <c r="O59" s="22">
        <f t="shared" si="5"/>
        <v>23.132727272727276</v>
      </c>
      <c r="P59" s="39">
        <f t="shared" si="4"/>
        <v>1.1111111111111072E-2</v>
      </c>
      <c r="S59" s="56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</row>
    <row r="60" spans="2:29" x14ac:dyDescent="0.25">
      <c r="B60" s="38">
        <v>42</v>
      </c>
      <c r="C60" s="118">
        <v>0.67013888888888884</v>
      </c>
      <c r="D60" s="118">
        <v>0.67291666666666661</v>
      </c>
      <c r="E60" s="118">
        <v>0.67499999999999993</v>
      </c>
      <c r="F60" s="118">
        <v>0.67847222222222214</v>
      </c>
      <c r="G60" s="118">
        <v>0.68055555555555547</v>
      </c>
      <c r="H60" s="118">
        <v>0.68402777777777779</v>
      </c>
      <c r="I60" s="118">
        <v>0.68888888888888888</v>
      </c>
      <c r="J60" s="118">
        <v>0.69166666666666665</v>
      </c>
      <c r="K60" s="118">
        <v>0.69652777777777775</v>
      </c>
      <c r="L60" s="118">
        <v>0.7006944444444444</v>
      </c>
      <c r="M60" s="20">
        <f t="shared" si="2"/>
        <v>16.964000000000002</v>
      </c>
      <c r="N60" s="21">
        <f t="shared" si="3"/>
        <v>3.0555555555555558E-2</v>
      </c>
      <c r="O60" s="22">
        <f t="shared" si="5"/>
        <v>23.132727272727276</v>
      </c>
      <c r="P60" s="39">
        <f t="shared" si="4"/>
        <v>1.1111111111111072E-2</v>
      </c>
      <c r="S60" s="56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</row>
    <row r="61" spans="2:29" x14ac:dyDescent="0.25">
      <c r="B61" s="38">
        <v>43</v>
      </c>
      <c r="C61" s="118">
        <v>0.68124999999999991</v>
      </c>
      <c r="D61" s="118">
        <v>0.68402777777777779</v>
      </c>
      <c r="E61" s="118">
        <v>0.68611111111111112</v>
      </c>
      <c r="F61" s="118">
        <v>0.68958333333333333</v>
      </c>
      <c r="G61" s="118">
        <v>0.69166666666666665</v>
      </c>
      <c r="H61" s="118">
        <v>0.69513888888888886</v>
      </c>
      <c r="I61" s="118">
        <v>0.7</v>
      </c>
      <c r="J61" s="118">
        <v>0.70277777777777772</v>
      </c>
      <c r="K61" s="118">
        <v>0.70763888888888882</v>
      </c>
      <c r="L61" s="118">
        <v>0.71180555555555558</v>
      </c>
      <c r="M61" s="20">
        <f t="shared" si="2"/>
        <v>16.964000000000002</v>
      </c>
      <c r="N61" s="21">
        <f t="shared" si="3"/>
        <v>3.0555555555555669E-2</v>
      </c>
      <c r="O61" s="22">
        <f t="shared" si="5"/>
        <v>23.132727272727191</v>
      </c>
      <c r="P61" s="39">
        <f t="shared" si="4"/>
        <v>1.1111111111111183E-2</v>
      </c>
      <c r="S61" s="5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</row>
    <row r="62" spans="2:29" x14ac:dyDescent="0.25">
      <c r="B62" s="38">
        <v>44</v>
      </c>
      <c r="C62" s="118">
        <v>0.69236111111111109</v>
      </c>
      <c r="D62" s="118">
        <v>0.69513888888888886</v>
      </c>
      <c r="E62" s="118">
        <v>0.69722222222222219</v>
      </c>
      <c r="F62" s="118">
        <v>0.7006944444444444</v>
      </c>
      <c r="G62" s="118">
        <v>0.70277777777777772</v>
      </c>
      <c r="H62" s="118">
        <v>0.70624999999999993</v>
      </c>
      <c r="I62" s="118">
        <v>0.71111111111111114</v>
      </c>
      <c r="J62" s="118">
        <v>0.71388888888888891</v>
      </c>
      <c r="K62" s="118">
        <v>0.71875</v>
      </c>
      <c r="L62" s="118">
        <v>0.72291666666666665</v>
      </c>
      <c r="M62" s="20">
        <f t="shared" si="2"/>
        <v>16.964000000000002</v>
      </c>
      <c r="N62" s="21">
        <f t="shared" si="3"/>
        <v>3.0555555555555558E-2</v>
      </c>
      <c r="O62" s="22">
        <f t="shared" si="5"/>
        <v>23.132727272727276</v>
      </c>
      <c r="P62" s="39">
        <f t="shared" si="4"/>
        <v>1.1111111111111072E-2</v>
      </c>
      <c r="S62" s="56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</row>
    <row r="63" spans="2:29" x14ac:dyDescent="0.25">
      <c r="B63" s="38">
        <v>45</v>
      </c>
      <c r="C63" s="118">
        <v>0.70347222222222217</v>
      </c>
      <c r="D63" s="118">
        <v>0.70624999999999993</v>
      </c>
      <c r="E63" s="118">
        <v>0.70833333333333337</v>
      </c>
      <c r="F63" s="118">
        <v>0.71180555555555558</v>
      </c>
      <c r="G63" s="118">
        <v>0.71388888888888891</v>
      </c>
      <c r="H63" s="118">
        <v>0.71736111111111112</v>
      </c>
      <c r="I63" s="118">
        <v>0.72222222222222221</v>
      </c>
      <c r="J63" s="118">
        <v>0.72500000000000009</v>
      </c>
      <c r="K63" s="118">
        <v>0.72986111111111118</v>
      </c>
      <c r="L63" s="118">
        <v>0.73402777777777783</v>
      </c>
      <c r="M63" s="20">
        <f t="shared" si="2"/>
        <v>16.964000000000002</v>
      </c>
      <c r="N63" s="21">
        <f t="shared" si="3"/>
        <v>3.0555555555555669E-2</v>
      </c>
      <c r="O63" s="22">
        <f t="shared" si="5"/>
        <v>23.132727272727191</v>
      </c>
      <c r="P63" s="39">
        <f t="shared" si="4"/>
        <v>1.1111111111111183E-2</v>
      </c>
      <c r="S63" s="56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x14ac:dyDescent="0.25">
      <c r="B64" s="38">
        <v>46</v>
      </c>
      <c r="C64" s="118">
        <v>0.71458333333333335</v>
      </c>
      <c r="D64" s="118">
        <v>0.71736111111111112</v>
      </c>
      <c r="E64" s="118">
        <v>0.71944444444444444</v>
      </c>
      <c r="F64" s="118">
        <v>0.72291666666666665</v>
      </c>
      <c r="G64" s="118">
        <v>0.72500000000000009</v>
      </c>
      <c r="H64" s="118">
        <v>0.7284722222222223</v>
      </c>
      <c r="I64" s="118">
        <v>0.73333333333333339</v>
      </c>
      <c r="J64" s="118">
        <v>0.73611111111111116</v>
      </c>
      <c r="K64" s="118">
        <v>0.74097222222222225</v>
      </c>
      <c r="L64" s="118">
        <v>0.74513888888888891</v>
      </c>
      <c r="M64" s="20">
        <f t="shared" si="2"/>
        <v>16.964000000000002</v>
      </c>
      <c r="N64" s="21">
        <f t="shared" si="3"/>
        <v>3.0555555555555558E-2</v>
      </c>
      <c r="O64" s="22">
        <f t="shared" si="5"/>
        <v>23.132727272727276</v>
      </c>
      <c r="P64" s="39">
        <f t="shared" si="4"/>
        <v>1.1111111111111183E-2</v>
      </c>
      <c r="S64" s="56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2:29" x14ac:dyDescent="0.25">
      <c r="B65" s="38">
        <v>47</v>
      </c>
      <c r="C65" s="118">
        <v>0.72569444444444453</v>
      </c>
      <c r="D65" s="118">
        <v>0.7284722222222223</v>
      </c>
      <c r="E65" s="118">
        <v>0.73055555555555562</v>
      </c>
      <c r="F65" s="118">
        <v>0.73402777777777783</v>
      </c>
      <c r="G65" s="118">
        <v>0.73611111111111116</v>
      </c>
      <c r="H65" s="118">
        <v>0.73958333333333337</v>
      </c>
      <c r="I65" s="118">
        <v>0.74444444444444446</v>
      </c>
      <c r="J65" s="118">
        <v>0.74722222222222223</v>
      </c>
      <c r="K65" s="118">
        <v>0.75208333333333333</v>
      </c>
      <c r="L65" s="118">
        <v>0.75624999999999998</v>
      </c>
      <c r="M65" s="20">
        <f t="shared" si="2"/>
        <v>16.964000000000002</v>
      </c>
      <c r="N65" s="21">
        <f t="shared" si="3"/>
        <v>3.0555555555555447E-2</v>
      </c>
      <c r="O65" s="22">
        <f t="shared" si="5"/>
        <v>23.132727272727358</v>
      </c>
      <c r="P65" s="39">
        <f t="shared" si="4"/>
        <v>1.1111111111111072E-2</v>
      </c>
      <c r="S65" s="56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</row>
    <row r="66" spans="2:29" x14ac:dyDescent="0.25">
      <c r="B66" s="38">
        <v>48</v>
      </c>
      <c r="C66" s="118">
        <v>0.7368055555555556</v>
      </c>
      <c r="D66" s="118">
        <v>0.73958333333333337</v>
      </c>
      <c r="E66" s="118">
        <v>0.7416666666666667</v>
      </c>
      <c r="F66" s="118">
        <v>0.74513888888888891</v>
      </c>
      <c r="G66" s="118">
        <v>0.74722222222222223</v>
      </c>
      <c r="H66" s="118">
        <v>0.75069444444444444</v>
      </c>
      <c r="I66" s="118">
        <v>0.75555555555555554</v>
      </c>
      <c r="J66" s="118">
        <v>0.7583333333333333</v>
      </c>
      <c r="K66" s="118">
        <v>0.7631944444444444</v>
      </c>
      <c r="L66" s="118">
        <v>0.76736111111111116</v>
      </c>
      <c r="M66" s="20">
        <f t="shared" si="2"/>
        <v>16.964000000000002</v>
      </c>
      <c r="N66" s="21">
        <f t="shared" si="3"/>
        <v>3.0555555555555558E-2</v>
      </c>
      <c r="O66" s="22">
        <f t="shared" si="5"/>
        <v>23.132727272727276</v>
      </c>
      <c r="P66" s="39">
        <f t="shared" si="4"/>
        <v>1.1111111111111072E-2</v>
      </c>
      <c r="S66" s="56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</row>
    <row r="67" spans="2:29" x14ac:dyDescent="0.25">
      <c r="B67" s="38">
        <v>49</v>
      </c>
      <c r="C67" s="118">
        <v>0.74791666666666667</v>
      </c>
      <c r="D67" s="118">
        <v>0.75069444444444444</v>
      </c>
      <c r="E67" s="118">
        <v>0.75277777777777777</v>
      </c>
      <c r="F67" s="118">
        <v>0.75624999999999998</v>
      </c>
      <c r="G67" s="118">
        <v>0.7583333333333333</v>
      </c>
      <c r="H67" s="118">
        <v>0.76180555555555551</v>
      </c>
      <c r="I67" s="118">
        <v>0.76666666666666672</v>
      </c>
      <c r="J67" s="118">
        <v>0.76944444444444449</v>
      </c>
      <c r="K67" s="118">
        <v>0.77430555555555558</v>
      </c>
      <c r="L67" s="118">
        <v>0.77847222222222223</v>
      </c>
      <c r="M67" s="20">
        <f t="shared" si="2"/>
        <v>16.964000000000002</v>
      </c>
      <c r="N67" s="21">
        <f t="shared" si="3"/>
        <v>3.0555555555555558E-2</v>
      </c>
      <c r="O67" s="22">
        <f t="shared" si="5"/>
        <v>23.132727272727276</v>
      </c>
      <c r="P67" s="39">
        <f t="shared" si="4"/>
        <v>1.1111111111111072E-2</v>
      </c>
      <c r="S67" s="56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</row>
    <row r="68" spans="2:29" x14ac:dyDescent="0.25">
      <c r="B68" s="38">
        <v>50</v>
      </c>
      <c r="C68" s="118">
        <v>0.75902777777777775</v>
      </c>
      <c r="D68" s="118">
        <v>0.76180555555555551</v>
      </c>
      <c r="E68" s="118">
        <v>0.76388888888888884</v>
      </c>
      <c r="F68" s="118">
        <v>0.76736111111111116</v>
      </c>
      <c r="G68" s="118">
        <v>0.76944444444444449</v>
      </c>
      <c r="H68" s="118">
        <v>0.7729166666666667</v>
      </c>
      <c r="I68" s="118">
        <v>0.77777777777777779</v>
      </c>
      <c r="J68" s="118">
        <v>0.78055555555555556</v>
      </c>
      <c r="K68" s="118">
        <v>0.78541666666666665</v>
      </c>
      <c r="L68" s="118">
        <v>0.7895833333333333</v>
      </c>
      <c r="M68" s="20">
        <f t="shared" si="2"/>
        <v>16.964000000000002</v>
      </c>
      <c r="N68" s="21">
        <f t="shared" si="3"/>
        <v>3.0555555555555558E-2</v>
      </c>
      <c r="O68" s="22">
        <f t="shared" si="5"/>
        <v>23.132727272727276</v>
      </c>
      <c r="P68" s="39">
        <f t="shared" si="4"/>
        <v>1.1111111111111183E-2</v>
      </c>
      <c r="S68" s="56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</row>
    <row r="69" spans="2:29" x14ac:dyDescent="0.25">
      <c r="B69" s="38">
        <v>51</v>
      </c>
      <c r="C69" s="118">
        <v>0.77013888888888893</v>
      </c>
      <c r="D69" s="118">
        <v>0.7729166666666667</v>
      </c>
      <c r="E69" s="118">
        <v>0.77500000000000002</v>
      </c>
      <c r="F69" s="118">
        <v>0.77847222222222223</v>
      </c>
      <c r="G69" s="118">
        <v>0.78055555555555556</v>
      </c>
      <c r="H69" s="118">
        <v>0.78402777777777777</v>
      </c>
      <c r="I69" s="118">
        <v>0.78888888888888886</v>
      </c>
      <c r="J69" s="118">
        <v>0.79166666666666663</v>
      </c>
      <c r="K69" s="118">
        <v>0.79652777777777772</v>
      </c>
      <c r="L69" s="118">
        <v>0.80069444444444438</v>
      </c>
      <c r="M69" s="20">
        <f t="shared" si="2"/>
        <v>16.964000000000002</v>
      </c>
      <c r="N69" s="21">
        <f t="shared" si="3"/>
        <v>3.0555555555555447E-2</v>
      </c>
      <c r="O69" s="22">
        <f t="shared" si="5"/>
        <v>23.132727272727358</v>
      </c>
      <c r="P69" s="39">
        <f t="shared" si="4"/>
        <v>1.1111111111111072E-2</v>
      </c>
      <c r="S69" s="56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</row>
    <row r="70" spans="2:29" x14ac:dyDescent="0.25">
      <c r="B70" s="38">
        <v>52</v>
      </c>
      <c r="C70" s="118">
        <v>0.78125</v>
      </c>
      <c r="D70" s="118">
        <v>0.78402777777777777</v>
      </c>
      <c r="E70" s="118">
        <v>0.78611111111111109</v>
      </c>
      <c r="F70" s="118">
        <v>0.7895833333333333</v>
      </c>
      <c r="G70" s="118">
        <v>0.79166666666666663</v>
      </c>
      <c r="H70" s="118">
        <v>0.79513888888888884</v>
      </c>
      <c r="I70" s="118">
        <v>0.79999999999999993</v>
      </c>
      <c r="J70" s="118">
        <v>0.8027777777777777</v>
      </c>
      <c r="K70" s="118">
        <v>0.8076388888888888</v>
      </c>
      <c r="L70" s="118">
        <v>0.81180555555555556</v>
      </c>
      <c r="M70" s="20">
        <f t="shared" si="2"/>
        <v>16.964000000000002</v>
      </c>
      <c r="N70" s="21">
        <f t="shared" si="3"/>
        <v>3.0555555555555558E-2</v>
      </c>
      <c r="O70" s="22">
        <f t="shared" si="5"/>
        <v>23.132727272727276</v>
      </c>
      <c r="P70" s="39">
        <f t="shared" si="4"/>
        <v>1.1111111111111072E-2</v>
      </c>
      <c r="S70" s="56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</row>
    <row r="71" spans="2:29" x14ac:dyDescent="0.25">
      <c r="B71" s="38">
        <v>53</v>
      </c>
      <c r="C71" s="118">
        <v>0.79236111111111107</v>
      </c>
      <c r="D71" s="118">
        <v>0.79513888888888884</v>
      </c>
      <c r="E71" s="118">
        <v>0.79722222222222217</v>
      </c>
      <c r="F71" s="118">
        <v>0.80069444444444438</v>
      </c>
      <c r="G71" s="118">
        <v>0.8027777777777777</v>
      </c>
      <c r="H71" s="118">
        <v>0.80624999999999991</v>
      </c>
      <c r="I71" s="118">
        <v>0.81111111111111112</v>
      </c>
      <c r="J71" s="118">
        <v>0.81388888888888888</v>
      </c>
      <c r="K71" s="118">
        <v>0.81874999999999998</v>
      </c>
      <c r="L71" s="118">
        <v>0.82291666666666663</v>
      </c>
      <c r="M71" s="20">
        <f t="shared" si="2"/>
        <v>16.964000000000002</v>
      </c>
      <c r="N71" s="21">
        <f t="shared" si="3"/>
        <v>3.0555555555555558E-2</v>
      </c>
      <c r="O71" s="22">
        <f t="shared" si="5"/>
        <v>23.132727272727276</v>
      </c>
      <c r="P71" s="39">
        <f t="shared" si="4"/>
        <v>1.1111111111111072E-2</v>
      </c>
      <c r="S71" s="56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</row>
    <row r="72" spans="2:29" x14ac:dyDescent="0.25">
      <c r="B72" s="38">
        <v>54</v>
      </c>
      <c r="C72" s="118">
        <v>0.80347222222222214</v>
      </c>
      <c r="D72" s="118">
        <v>0.80624999999999991</v>
      </c>
      <c r="E72" s="118">
        <v>0.80833333333333335</v>
      </c>
      <c r="F72" s="118">
        <v>0.81180555555555556</v>
      </c>
      <c r="G72" s="118">
        <v>0.81388888888888888</v>
      </c>
      <c r="H72" s="118">
        <v>0.81736111111111109</v>
      </c>
      <c r="I72" s="118">
        <v>0.82222222222222219</v>
      </c>
      <c r="J72" s="118">
        <v>0.82499999999999996</v>
      </c>
      <c r="K72" s="118">
        <v>0.82986111111111105</v>
      </c>
      <c r="L72" s="118">
        <v>0.83402777777777781</v>
      </c>
      <c r="M72" s="20">
        <f t="shared" si="2"/>
        <v>16.964000000000002</v>
      </c>
      <c r="N72" s="21">
        <f t="shared" si="3"/>
        <v>3.0555555555555669E-2</v>
      </c>
      <c r="O72" s="22">
        <f t="shared" si="5"/>
        <v>23.132727272727191</v>
      </c>
      <c r="P72" s="39">
        <f t="shared" si="4"/>
        <v>1.1111111111111183E-2</v>
      </c>
      <c r="S72" s="56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</row>
    <row r="73" spans="2:29" x14ac:dyDescent="0.25">
      <c r="B73" s="38">
        <v>55</v>
      </c>
      <c r="C73" s="118">
        <v>0.81458333333333333</v>
      </c>
      <c r="D73" s="118">
        <v>0.81736111111111109</v>
      </c>
      <c r="E73" s="118">
        <v>0.81944444444444442</v>
      </c>
      <c r="F73" s="118">
        <v>0.82291666666666663</v>
      </c>
      <c r="G73" s="118">
        <v>0.82499999999999996</v>
      </c>
      <c r="H73" s="118">
        <v>0.82847222222222217</v>
      </c>
      <c r="I73" s="118">
        <v>0.83333333333333337</v>
      </c>
      <c r="J73" s="118">
        <v>0.83611111111111114</v>
      </c>
      <c r="K73" s="118">
        <v>0.84097222222222223</v>
      </c>
      <c r="L73" s="118">
        <v>0.84513888888888888</v>
      </c>
      <c r="M73" s="20">
        <f t="shared" si="2"/>
        <v>16.964000000000002</v>
      </c>
      <c r="N73" s="21">
        <f t="shared" si="3"/>
        <v>3.0555555555555558E-2</v>
      </c>
      <c r="O73" s="22">
        <f t="shared" si="5"/>
        <v>23.132727272727276</v>
      </c>
      <c r="P73" s="39">
        <f t="shared" si="4"/>
        <v>1.1111111111111072E-2</v>
      </c>
      <c r="S73" s="56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</row>
    <row r="74" spans="2:29" x14ac:dyDescent="0.25">
      <c r="B74" s="38">
        <v>56</v>
      </c>
      <c r="C74" s="118">
        <v>0.8256944444444444</v>
      </c>
      <c r="D74" s="118">
        <v>0.82847222222222217</v>
      </c>
      <c r="E74" s="118">
        <v>0.83055555555555549</v>
      </c>
      <c r="F74" s="118">
        <v>0.83402777777777781</v>
      </c>
      <c r="G74" s="118">
        <v>0.83611111111111114</v>
      </c>
      <c r="H74" s="118">
        <v>0.83958333333333335</v>
      </c>
      <c r="I74" s="118">
        <v>0.84444444444444444</v>
      </c>
      <c r="J74" s="118">
        <v>0.84722222222222221</v>
      </c>
      <c r="K74" s="118">
        <v>0.85208333333333341</v>
      </c>
      <c r="L74" s="118">
        <v>0.85625000000000007</v>
      </c>
      <c r="M74" s="20">
        <f t="shared" si="2"/>
        <v>16.964000000000002</v>
      </c>
      <c r="N74" s="21">
        <f t="shared" si="3"/>
        <v>3.0555555555555669E-2</v>
      </c>
      <c r="O74" s="22">
        <f t="shared" si="5"/>
        <v>23.132727272727191</v>
      </c>
      <c r="P74" s="39">
        <f t="shared" si="4"/>
        <v>1.1111111111111183E-2</v>
      </c>
      <c r="S74" s="56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</row>
    <row r="75" spans="2:29" x14ac:dyDescent="0.25">
      <c r="B75" s="38">
        <v>57</v>
      </c>
      <c r="C75" s="118">
        <v>0.83680555555555558</v>
      </c>
      <c r="D75" s="118">
        <v>0.83958333333333335</v>
      </c>
      <c r="E75" s="118">
        <v>0.84166666666666667</v>
      </c>
      <c r="F75" s="118">
        <v>0.84513888888888888</v>
      </c>
      <c r="G75" s="118">
        <v>0.84722222222222221</v>
      </c>
      <c r="H75" s="118">
        <v>0.85069444444444453</v>
      </c>
      <c r="I75" s="118">
        <v>0.85555555555555562</v>
      </c>
      <c r="J75" s="118">
        <v>0.85833333333333339</v>
      </c>
      <c r="K75" s="118">
        <v>0.86319444444444449</v>
      </c>
      <c r="L75" s="118">
        <v>0.86736111111111114</v>
      </c>
      <c r="M75" s="20">
        <f t="shared" si="2"/>
        <v>16.964000000000002</v>
      </c>
      <c r="N75" s="21">
        <f t="shared" si="3"/>
        <v>3.0555555555555558E-2</v>
      </c>
      <c r="O75" s="22">
        <f t="shared" si="5"/>
        <v>23.132727272727276</v>
      </c>
      <c r="P75" s="39">
        <f t="shared" si="4"/>
        <v>1.1111111111111072E-2</v>
      </c>
      <c r="S75" s="56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</row>
    <row r="76" spans="2:29" x14ac:dyDescent="0.25">
      <c r="B76" s="38">
        <v>58</v>
      </c>
      <c r="C76" s="118">
        <v>0.84791666666666665</v>
      </c>
      <c r="D76" s="118">
        <v>0.85069444444444453</v>
      </c>
      <c r="E76" s="118">
        <v>0.85277777777777786</v>
      </c>
      <c r="F76" s="118">
        <v>0.85625000000000007</v>
      </c>
      <c r="G76" s="118">
        <v>0.85833333333333339</v>
      </c>
      <c r="H76" s="118">
        <v>0.8618055555555556</v>
      </c>
      <c r="I76" s="118">
        <v>0.8666666666666667</v>
      </c>
      <c r="J76" s="118">
        <v>0.86944444444444446</v>
      </c>
      <c r="K76" s="118">
        <v>0.87430555555555556</v>
      </c>
      <c r="L76" s="118">
        <v>0.87847222222222221</v>
      </c>
      <c r="M76" s="20">
        <f t="shared" si="2"/>
        <v>16.964000000000002</v>
      </c>
      <c r="N76" s="21">
        <f t="shared" si="3"/>
        <v>3.0555555555555558E-2</v>
      </c>
      <c r="O76" s="22">
        <f t="shared" si="5"/>
        <v>23.132727272727276</v>
      </c>
      <c r="P76" s="39">
        <f t="shared" si="4"/>
        <v>1.1111111111111183E-2</v>
      </c>
      <c r="S76" s="56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</row>
    <row r="77" spans="2:29" x14ac:dyDescent="0.25">
      <c r="B77" s="38">
        <v>59</v>
      </c>
      <c r="C77" s="118">
        <v>0.85902777777777783</v>
      </c>
      <c r="D77" s="118">
        <v>0.8618055555555556</v>
      </c>
      <c r="E77" s="118">
        <v>0.86388888888888893</v>
      </c>
      <c r="F77" s="118">
        <v>0.86736111111111114</v>
      </c>
      <c r="G77" s="118">
        <v>0.86944444444444446</v>
      </c>
      <c r="H77" s="118">
        <v>0.87291666666666667</v>
      </c>
      <c r="I77" s="118">
        <v>0.87777777777777777</v>
      </c>
      <c r="J77" s="118">
        <v>0.88055555555555554</v>
      </c>
      <c r="K77" s="118">
        <v>0.88541666666666663</v>
      </c>
      <c r="L77" s="118">
        <v>0.88958333333333328</v>
      </c>
      <c r="M77" s="20">
        <f t="shared" si="2"/>
        <v>16.964000000000002</v>
      </c>
      <c r="N77" s="21">
        <f t="shared" si="3"/>
        <v>3.0555555555555447E-2</v>
      </c>
      <c r="O77" s="22">
        <f t="shared" si="5"/>
        <v>23.132727272727358</v>
      </c>
      <c r="P77" s="39">
        <f t="shared" si="4"/>
        <v>1.1111111111111072E-2</v>
      </c>
      <c r="S77" s="56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</row>
    <row r="78" spans="2:29" x14ac:dyDescent="0.25">
      <c r="B78" s="38">
        <v>60</v>
      </c>
      <c r="C78" s="118">
        <v>0.87013888888888891</v>
      </c>
      <c r="D78" s="118">
        <v>0.87291666666666667</v>
      </c>
      <c r="E78" s="118">
        <v>0.875</v>
      </c>
      <c r="F78" s="118">
        <v>0.87847222222222221</v>
      </c>
      <c r="G78" s="118">
        <v>0.88055555555555554</v>
      </c>
      <c r="H78" s="118">
        <v>0.88402777777777775</v>
      </c>
      <c r="I78" s="118">
        <v>0.88888888888888884</v>
      </c>
      <c r="J78" s="118">
        <v>0.89166666666666672</v>
      </c>
      <c r="K78" s="118">
        <v>0.89652777777777781</v>
      </c>
      <c r="L78" s="118">
        <v>0.90069444444444446</v>
      </c>
      <c r="M78" s="20">
        <f t="shared" si="2"/>
        <v>16.964000000000002</v>
      </c>
      <c r="N78" s="21">
        <f t="shared" si="3"/>
        <v>3.0555555555555558E-2</v>
      </c>
      <c r="O78" s="22">
        <f t="shared" si="5"/>
        <v>23.132727272727276</v>
      </c>
      <c r="P78" s="39">
        <f t="shared" si="4"/>
        <v>1.1111111111111072E-2</v>
      </c>
      <c r="S78" s="56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</row>
    <row r="79" spans="2:29" x14ac:dyDescent="0.25">
      <c r="B79" s="38">
        <v>61</v>
      </c>
      <c r="C79" s="118">
        <v>0.88124999999999998</v>
      </c>
      <c r="D79" s="118">
        <v>0.88402777777777775</v>
      </c>
      <c r="E79" s="118">
        <v>0.88611111111111107</v>
      </c>
      <c r="F79" s="118">
        <v>0.88958333333333328</v>
      </c>
      <c r="G79" s="118">
        <v>0.89166666666666672</v>
      </c>
      <c r="H79" s="118">
        <v>0.89513888888888893</v>
      </c>
      <c r="I79" s="118">
        <v>0.9</v>
      </c>
      <c r="J79" s="118">
        <v>0.90277777777777779</v>
      </c>
      <c r="K79" s="118">
        <v>0.90763888888888888</v>
      </c>
      <c r="L79" s="118">
        <v>0.91180555555555554</v>
      </c>
      <c r="M79" s="20">
        <f t="shared" si="2"/>
        <v>16.964000000000002</v>
      </c>
      <c r="N79" s="21">
        <f t="shared" si="3"/>
        <v>3.0555555555555558E-2</v>
      </c>
      <c r="O79" s="22">
        <f t="shared" si="5"/>
        <v>23.132727272727276</v>
      </c>
      <c r="P79" s="39">
        <f t="shared" si="4"/>
        <v>1.1111111111111183E-2</v>
      </c>
      <c r="S79" s="56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</row>
    <row r="80" spans="2:29" x14ac:dyDescent="0.25">
      <c r="B80" s="38">
        <v>62</v>
      </c>
      <c r="C80" s="118">
        <v>0.89236111111111116</v>
      </c>
      <c r="D80" s="118">
        <v>0.89513888888888893</v>
      </c>
      <c r="E80" s="118">
        <v>0.89722222222222225</v>
      </c>
      <c r="F80" s="118">
        <v>0.90069444444444446</v>
      </c>
      <c r="G80" s="118">
        <v>0.90277777777777779</v>
      </c>
      <c r="H80" s="118">
        <v>0.90625</v>
      </c>
      <c r="I80" s="118">
        <v>0.91111111111111109</v>
      </c>
      <c r="J80" s="118">
        <v>0.91388888888888886</v>
      </c>
      <c r="K80" s="118">
        <v>0.91874999999999996</v>
      </c>
      <c r="L80" s="118">
        <v>0.92291666666666661</v>
      </c>
      <c r="M80" s="20">
        <f t="shared" si="2"/>
        <v>16.964000000000002</v>
      </c>
      <c r="N80" s="21">
        <f t="shared" si="3"/>
        <v>3.0555555555555447E-2</v>
      </c>
      <c r="O80" s="22">
        <f t="shared" si="5"/>
        <v>23.132727272727358</v>
      </c>
      <c r="P80" s="39">
        <f t="shared" si="4"/>
        <v>1.1111111111111072E-2</v>
      </c>
      <c r="S80" s="56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</row>
    <row r="81" spans="2:29" x14ac:dyDescent="0.25">
      <c r="B81" s="38">
        <v>63</v>
      </c>
      <c r="C81" s="118">
        <v>0.90347222222222223</v>
      </c>
      <c r="D81" s="118">
        <v>0.90625</v>
      </c>
      <c r="E81" s="118">
        <v>0.90833333333333333</v>
      </c>
      <c r="F81" s="118">
        <v>0.91180555555555554</v>
      </c>
      <c r="G81" s="118">
        <v>0.91388888888888886</v>
      </c>
      <c r="H81" s="118">
        <v>0.91736111111111107</v>
      </c>
      <c r="I81" s="118">
        <v>0.92222222222222217</v>
      </c>
      <c r="J81" s="118">
        <v>0.92499999999999993</v>
      </c>
      <c r="K81" s="118">
        <v>0.92986111111111103</v>
      </c>
      <c r="L81" s="118">
        <v>0.93402777777777779</v>
      </c>
      <c r="M81" s="20">
        <f t="shared" si="2"/>
        <v>16.964000000000002</v>
      </c>
      <c r="N81" s="21">
        <f t="shared" si="3"/>
        <v>3.0555555555555558E-2</v>
      </c>
      <c r="O81" s="22">
        <f t="shared" si="5"/>
        <v>23.132727272727276</v>
      </c>
      <c r="P81" s="39">
        <f t="shared" si="4"/>
        <v>1.1111111111111072E-2</v>
      </c>
      <c r="S81" s="56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</row>
    <row r="82" spans="2:29" x14ac:dyDescent="0.25">
      <c r="B82" s="38">
        <v>64</v>
      </c>
      <c r="C82" s="118">
        <v>0.9145833333333333</v>
      </c>
      <c r="D82" s="118">
        <v>0.91736111111111107</v>
      </c>
      <c r="E82" s="118">
        <v>0.9194444444444444</v>
      </c>
      <c r="F82" s="118">
        <v>0.92291666666666661</v>
      </c>
      <c r="G82" s="118">
        <v>0.92499999999999993</v>
      </c>
      <c r="H82" s="118">
        <v>0.92847222222222214</v>
      </c>
      <c r="I82" s="118">
        <v>0.93333333333333335</v>
      </c>
      <c r="J82" s="118">
        <v>0.93611111111111112</v>
      </c>
      <c r="K82" s="118">
        <v>0.94097222222222221</v>
      </c>
      <c r="L82" s="118">
        <v>0.94513888888888886</v>
      </c>
      <c r="M82" s="20">
        <f t="shared" si="2"/>
        <v>16.964000000000002</v>
      </c>
      <c r="N82" s="21">
        <f t="shared" si="3"/>
        <v>3.0555555555555558E-2</v>
      </c>
      <c r="O82" s="22">
        <f t="shared" si="5"/>
        <v>23.132727272727276</v>
      </c>
      <c r="P82" s="39">
        <f t="shared" si="4"/>
        <v>1.1111111111111072E-2</v>
      </c>
      <c r="S82" s="56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</row>
    <row r="83" spans="2:29" x14ac:dyDescent="0.25">
      <c r="B83" s="38">
        <v>65</v>
      </c>
      <c r="C83" s="118">
        <v>0.92569444444444438</v>
      </c>
      <c r="D83" s="118">
        <v>0.92847222222222214</v>
      </c>
      <c r="E83" s="118">
        <v>0.93055555555555547</v>
      </c>
      <c r="F83" s="118">
        <v>0.93402777777777779</v>
      </c>
      <c r="G83" s="118">
        <v>0.93611111111111112</v>
      </c>
      <c r="H83" s="118">
        <v>0.93958333333333333</v>
      </c>
      <c r="I83" s="118">
        <v>0.94444444444444442</v>
      </c>
      <c r="J83" s="118">
        <v>0.94722222222222219</v>
      </c>
      <c r="K83" s="118">
        <v>0.95208333333333328</v>
      </c>
      <c r="L83" s="118">
        <v>0.95624999999999993</v>
      </c>
      <c r="M83" s="20">
        <f t="shared" si="2"/>
        <v>16.964000000000002</v>
      </c>
      <c r="N83" s="21">
        <f t="shared" si="3"/>
        <v>3.0555555555555558E-2</v>
      </c>
      <c r="O83" s="22">
        <f t="shared" ref="O83:O86" si="6">60*$K$97/(N83*60*24)</f>
        <v>23.132727272727276</v>
      </c>
      <c r="P83" s="39">
        <f t="shared" si="4"/>
        <v>1.1111111111111183E-2</v>
      </c>
      <c r="S83" s="56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</row>
    <row r="84" spans="2:29" x14ac:dyDescent="0.25">
      <c r="B84" s="38">
        <v>66</v>
      </c>
      <c r="C84" s="118">
        <v>0.93680555555555556</v>
      </c>
      <c r="D84" s="118">
        <v>0.93958333333333333</v>
      </c>
      <c r="E84" s="118">
        <v>0.94166666666666665</v>
      </c>
      <c r="F84" s="118">
        <v>0.94513888888888886</v>
      </c>
      <c r="G84" s="118">
        <v>0.94722222222222219</v>
      </c>
      <c r="H84" s="118">
        <v>0.9506944444444444</v>
      </c>
      <c r="I84" s="118">
        <v>0.95555555555555549</v>
      </c>
      <c r="J84" s="118">
        <v>0.95833333333333337</v>
      </c>
      <c r="K84" s="118">
        <v>0.96319444444444446</v>
      </c>
      <c r="L84" s="118">
        <v>0.96736111111111112</v>
      </c>
      <c r="M84" s="20">
        <f>M83</f>
        <v>16.964000000000002</v>
      </c>
      <c r="N84" s="21">
        <f>L84-C84</f>
        <v>3.0555555555555558E-2</v>
      </c>
      <c r="O84" s="22">
        <f t="shared" si="6"/>
        <v>23.132727272727276</v>
      </c>
      <c r="P84" s="39">
        <f>C85-C84</f>
        <v>1.1111111111111072E-2</v>
      </c>
      <c r="S84" s="56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</row>
    <row r="85" spans="2:29" x14ac:dyDescent="0.25">
      <c r="B85" s="38">
        <v>67</v>
      </c>
      <c r="C85" s="118">
        <v>0.94791666666666663</v>
      </c>
      <c r="D85" s="118">
        <v>0.9506944444444444</v>
      </c>
      <c r="E85" s="118">
        <v>0.95277777777777772</v>
      </c>
      <c r="F85" s="118">
        <v>0.95624999999999993</v>
      </c>
      <c r="G85" s="118">
        <v>0.95833333333333337</v>
      </c>
      <c r="H85" s="118">
        <v>0.96180555555555558</v>
      </c>
      <c r="I85" s="118">
        <v>0.96666666666666667</v>
      </c>
      <c r="J85" s="118">
        <v>0.96944444444444444</v>
      </c>
      <c r="K85" s="118">
        <v>0.97430555555555554</v>
      </c>
      <c r="L85" s="118">
        <v>0.9784722222222223</v>
      </c>
      <c r="M85" s="20">
        <f>M84</f>
        <v>16.964000000000002</v>
      </c>
      <c r="N85" s="21">
        <f>L85-C85</f>
        <v>3.0555555555555669E-2</v>
      </c>
      <c r="O85" s="22">
        <f t="shared" si="6"/>
        <v>23.132727272727191</v>
      </c>
      <c r="P85" s="39">
        <f>C86-C85</f>
        <v>9.7222222222221877E-3</v>
      </c>
      <c r="S85" s="56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</row>
    <row r="86" spans="2:29" x14ac:dyDescent="0.25">
      <c r="B86" s="38">
        <v>68</v>
      </c>
      <c r="C86" s="118">
        <v>0.95763888888888882</v>
      </c>
      <c r="D86" s="118">
        <v>0.9604166666666667</v>
      </c>
      <c r="E86" s="118">
        <v>0.96250000000000002</v>
      </c>
      <c r="F86" s="118">
        <v>0.96597222222222223</v>
      </c>
      <c r="G86" s="118">
        <v>0.96805555555555556</v>
      </c>
      <c r="H86" s="118">
        <v>0.97152777777777777</v>
      </c>
      <c r="I86" s="118">
        <v>0.97569444444444453</v>
      </c>
      <c r="J86" s="118">
        <v>0.9784722222222223</v>
      </c>
      <c r="K86" s="118">
        <v>0.98333333333333339</v>
      </c>
      <c r="L86" s="118">
        <v>0.98750000000000004</v>
      </c>
      <c r="M86" s="20">
        <f>M85</f>
        <v>16.964000000000002</v>
      </c>
      <c r="N86" s="21">
        <f>L86-C86</f>
        <v>2.9861111111111227E-2</v>
      </c>
      <c r="O86" s="22">
        <f t="shared" si="6"/>
        <v>23.670697674418513</v>
      </c>
      <c r="P86" s="39">
        <f>C87-C86</f>
        <v>1.1111111111111183E-2</v>
      </c>
      <c r="S86" s="56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</row>
    <row r="87" spans="2:29" x14ac:dyDescent="0.25">
      <c r="B87" s="38">
        <v>69</v>
      </c>
      <c r="C87" s="118">
        <v>0.96875</v>
      </c>
      <c r="D87" s="118">
        <v>0.97152777777777777</v>
      </c>
      <c r="E87" s="118">
        <v>0.97361111111111109</v>
      </c>
      <c r="F87" s="118">
        <v>0.97708333333333341</v>
      </c>
      <c r="G87" s="118">
        <v>0.97916666666666674</v>
      </c>
      <c r="H87" s="118">
        <v>0.98263888888888895</v>
      </c>
      <c r="I87" s="118">
        <v>0.9868055555555556</v>
      </c>
      <c r="J87" s="118">
        <v>0.98958333333333337</v>
      </c>
      <c r="K87" s="118">
        <v>0.99444444444444446</v>
      </c>
      <c r="L87" s="118">
        <v>0.99861111111111112</v>
      </c>
      <c r="M87" s="20">
        <f t="shared" ref="M87:M92" si="7">M86</f>
        <v>16.964000000000002</v>
      </c>
      <c r="N87" s="21">
        <f t="shared" ref="N87:N92" si="8">L87-C87</f>
        <v>2.9861111111111116E-2</v>
      </c>
      <c r="O87" s="22">
        <f t="shared" ref="O87:O92" si="9">60*$K$97/(N87*60*24)</f>
        <v>23.670697674418605</v>
      </c>
      <c r="P87" s="39">
        <f t="shared" ref="P87:P91" si="10">C88-C87</f>
        <v>1.1111111111111183E-2</v>
      </c>
      <c r="S87" s="56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</row>
    <row r="88" spans="2:29" x14ac:dyDescent="0.25">
      <c r="B88" s="38">
        <v>70</v>
      </c>
      <c r="C88" s="118">
        <v>0.97986111111111118</v>
      </c>
      <c r="D88" s="118">
        <v>0.98263888888888895</v>
      </c>
      <c r="E88" s="118">
        <v>0.98472222222222228</v>
      </c>
      <c r="F88" s="118">
        <v>0.98819444444444449</v>
      </c>
      <c r="G88" s="118">
        <v>0.99027777777777781</v>
      </c>
      <c r="H88" s="118">
        <v>0.99375000000000002</v>
      </c>
      <c r="I88" s="118">
        <v>0.99791666666666667</v>
      </c>
      <c r="J88" s="118">
        <v>6.9444444444444447E-4</v>
      </c>
      <c r="K88" s="118">
        <v>5.5555555555555558E-3</v>
      </c>
      <c r="L88" s="118">
        <v>9.7222222222222224E-3</v>
      </c>
      <c r="M88" s="20">
        <f t="shared" si="7"/>
        <v>16.964000000000002</v>
      </c>
      <c r="N88" s="21">
        <f>(L88+1)-C88</f>
        <v>2.9861111111111005E-2</v>
      </c>
      <c r="O88" s="22">
        <f t="shared" si="9"/>
        <v>23.670697674418694</v>
      </c>
      <c r="P88" s="39">
        <f t="shared" si="10"/>
        <v>1.1111111111111072E-2</v>
      </c>
      <c r="S88" s="56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</row>
    <row r="89" spans="2:29" x14ac:dyDescent="0.25">
      <c r="B89" s="38">
        <v>71</v>
      </c>
      <c r="C89" s="118">
        <v>0.99097222222222225</v>
      </c>
      <c r="D89" s="118">
        <v>0.99375000000000002</v>
      </c>
      <c r="E89" s="118">
        <v>0.99583333333333335</v>
      </c>
      <c r="F89" s="118">
        <v>0.99930555555555556</v>
      </c>
      <c r="G89" s="118">
        <v>1.3888888888888889E-3</v>
      </c>
      <c r="H89" s="118">
        <v>4.8611111111111112E-3</v>
      </c>
      <c r="I89" s="118">
        <v>9.0277777777777769E-3</v>
      </c>
      <c r="J89" s="118">
        <v>1.1805555555555555E-2</v>
      </c>
      <c r="K89" s="118">
        <v>1.6666666666666666E-2</v>
      </c>
      <c r="L89" s="118">
        <v>2.0833333333333332E-2</v>
      </c>
      <c r="M89" s="20">
        <f t="shared" si="7"/>
        <v>16.964000000000002</v>
      </c>
      <c r="N89" s="21">
        <f>(L89+1)-C89</f>
        <v>2.9861111111111005E-2</v>
      </c>
      <c r="O89" s="22">
        <f t="shared" si="9"/>
        <v>23.670697674418694</v>
      </c>
      <c r="P89" s="39">
        <f>(C90+1)-C89</f>
        <v>1.1111111111111183E-2</v>
      </c>
      <c r="S89" s="56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</row>
    <row r="90" spans="2:29" x14ac:dyDescent="0.25">
      <c r="B90" s="38">
        <v>72</v>
      </c>
      <c r="C90" s="118">
        <v>2.0833333333333333E-3</v>
      </c>
      <c r="D90" s="118">
        <v>4.8611111111111112E-3</v>
      </c>
      <c r="E90" s="118">
        <v>6.9444444444444441E-3</v>
      </c>
      <c r="F90" s="118">
        <v>1.0416666666666666E-2</v>
      </c>
      <c r="G90" s="118">
        <v>1.2500000000000001E-2</v>
      </c>
      <c r="H90" s="118">
        <v>1.5972222222222221E-2</v>
      </c>
      <c r="I90" s="118">
        <v>2.013888888888889E-2</v>
      </c>
      <c r="J90" s="118">
        <v>2.2916666666666665E-2</v>
      </c>
      <c r="K90" s="118">
        <v>2.7777777777777776E-2</v>
      </c>
      <c r="L90" s="118">
        <v>3.1944444444444442E-2</v>
      </c>
      <c r="M90" s="20">
        <f t="shared" si="7"/>
        <v>16.964000000000002</v>
      </c>
      <c r="N90" s="21">
        <f t="shared" si="8"/>
        <v>2.9861111111111109E-2</v>
      </c>
      <c r="O90" s="22">
        <f t="shared" si="9"/>
        <v>23.670697674418609</v>
      </c>
      <c r="P90" s="39">
        <f t="shared" si="10"/>
        <v>1.1111111111111112E-2</v>
      </c>
      <c r="S90" s="56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</row>
    <row r="91" spans="2:29" x14ac:dyDescent="0.25">
      <c r="B91" s="38">
        <v>73</v>
      </c>
      <c r="C91" s="118">
        <v>1.3194444444444444E-2</v>
      </c>
      <c r="D91" s="118">
        <v>1.5972222222222221E-2</v>
      </c>
      <c r="E91" s="118">
        <v>1.8055555555555554E-2</v>
      </c>
      <c r="F91" s="118">
        <v>2.1527777777777778E-2</v>
      </c>
      <c r="G91" s="118">
        <v>2.361111111111111E-2</v>
      </c>
      <c r="H91" s="118">
        <v>2.7083333333333334E-2</v>
      </c>
      <c r="I91" s="118">
        <v>3.125E-2</v>
      </c>
      <c r="J91" s="118">
        <v>3.4027777777777775E-2</v>
      </c>
      <c r="K91" s="118">
        <v>3.888888888888889E-2</v>
      </c>
      <c r="L91" s="118">
        <v>4.3055555555555555E-2</v>
      </c>
      <c r="M91" s="20">
        <f t="shared" si="7"/>
        <v>16.964000000000002</v>
      </c>
      <c r="N91" s="21">
        <f t="shared" si="8"/>
        <v>2.9861111111111109E-2</v>
      </c>
      <c r="O91" s="22">
        <f t="shared" si="9"/>
        <v>23.670697674418609</v>
      </c>
      <c r="P91" s="39">
        <f t="shared" si="10"/>
        <v>1.1111111111111112E-2</v>
      </c>
      <c r="S91" s="56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</row>
    <row r="92" spans="2:29" x14ac:dyDescent="0.25">
      <c r="B92" s="38">
        <v>74</v>
      </c>
      <c r="C92" s="118">
        <v>2.4305555555555556E-2</v>
      </c>
      <c r="D92" s="118">
        <v>2.7083333333333334E-2</v>
      </c>
      <c r="E92" s="118">
        <v>2.9166666666666667E-2</v>
      </c>
      <c r="F92" s="118">
        <v>3.2638888888888891E-2</v>
      </c>
      <c r="G92" s="118">
        <v>3.4722222222222224E-2</v>
      </c>
      <c r="H92" s="118">
        <v>3.8194444444444448E-2</v>
      </c>
      <c r="I92" s="118">
        <v>4.2361111111111106E-2</v>
      </c>
      <c r="J92" s="118">
        <v>4.5138888888888888E-2</v>
      </c>
      <c r="K92" s="118">
        <v>4.9999999999999996E-2</v>
      </c>
      <c r="L92" s="118">
        <v>5.4166666666666669E-2</v>
      </c>
      <c r="M92" s="20">
        <f t="shared" si="7"/>
        <v>16.964000000000002</v>
      </c>
      <c r="N92" s="21">
        <f t="shared" si="8"/>
        <v>2.9861111111111113E-2</v>
      </c>
      <c r="O92" s="22">
        <f t="shared" si="9"/>
        <v>23.670697674418609</v>
      </c>
      <c r="P92" s="133"/>
      <c r="S92" s="56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</row>
    <row r="93" spans="2:29" ht="15.7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24"/>
      <c r="L93" s="24"/>
      <c r="M93" s="24"/>
      <c r="N93" s="25"/>
      <c r="O93" s="25"/>
      <c r="P93" s="3"/>
    </row>
    <row r="94" spans="2:29" ht="18" customHeight="1" x14ac:dyDescent="0.25">
      <c r="B94" s="3"/>
      <c r="C94" s="3" t="s">
        <v>18</v>
      </c>
      <c r="D94" s="3"/>
      <c r="E94" s="3"/>
      <c r="F94" s="3"/>
      <c r="G94" s="3"/>
      <c r="H94" s="3"/>
      <c r="I94" s="3"/>
      <c r="J94" s="3"/>
      <c r="K94" s="26">
        <v>60</v>
      </c>
      <c r="L94" s="3"/>
      <c r="M94" s="3"/>
      <c r="N94" s="3"/>
      <c r="O94" s="3"/>
      <c r="P94" s="3"/>
    </row>
    <row r="95" spans="2:29" ht="18" customHeight="1" x14ac:dyDescent="0.25">
      <c r="B95" s="3"/>
      <c r="C95" s="3" t="s">
        <v>19</v>
      </c>
      <c r="D95" s="3"/>
      <c r="E95" s="3"/>
      <c r="F95" s="3"/>
      <c r="G95" s="3"/>
      <c r="H95" s="3"/>
      <c r="I95" s="3"/>
      <c r="J95" s="3"/>
      <c r="K95" s="26">
        <v>14</v>
      </c>
      <c r="L95" s="3"/>
      <c r="M95" s="3"/>
      <c r="N95" s="3"/>
      <c r="O95" s="3"/>
      <c r="P95" s="3"/>
    </row>
    <row r="96" spans="2:29" ht="18" customHeight="1" x14ac:dyDescent="0.25">
      <c r="B96" s="3"/>
      <c r="C96" s="3" t="s">
        <v>20</v>
      </c>
      <c r="D96" s="3"/>
      <c r="E96" s="3"/>
      <c r="F96" s="3"/>
      <c r="G96" s="3"/>
      <c r="H96" s="3"/>
      <c r="I96" s="3"/>
      <c r="J96" s="3"/>
      <c r="K96" s="26">
        <f>K94+K95</f>
        <v>74</v>
      </c>
      <c r="L96" s="3"/>
      <c r="M96" s="3"/>
      <c r="N96" s="3"/>
      <c r="O96" s="3"/>
      <c r="P96" s="3"/>
    </row>
    <row r="97" spans="2:16" ht="18" customHeight="1" x14ac:dyDescent="0.25">
      <c r="B97" s="3"/>
      <c r="C97" s="3" t="s">
        <v>21</v>
      </c>
      <c r="D97" s="3"/>
      <c r="E97" s="3"/>
      <c r="F97" s="3"/>
      <c r="G97" s="3"/>
      <c r="H97" s="3"/>
      <c r="I97" s="3"/>
      <c r="J97" s="3"/>
      <c r="K97" s="27">
        <f>M17</f>
        <v>16.964000000000002</v>
      </c>
      <c r="L97" s="3"/>
      <c r="M97" s="3"/>
      <c r="N97" s="3"/>
      <c r="O97" s="3"/>
      <c r="P97" s="3"/>
    </row>
    <row r="98" spans="2:16" x14ac:dyDescent="0.25">
      <c r="C98" s="3" t="s">
        <v>22</v>
      </c>
      <c r="K98" s="26">
        <f>5*(0.1+0.1)</f>
        <v>1</v>
      </c>
    </row>
    <row r="99" spans="2:16" x14ac:dyDescent="0.25">
      <c r="C99" s="3" t="s">
        <v>23</v>
      </c>
      <c r="D99" s="28"/>
      <c r="E99" s="28"/>
      <c r="F99" s="28"/>
      <c r="G99" s="28"/>
      <c r="H99" s="28"/>
      <c r="I99" s="28"/>
      <c r="J99" s="28"/>
      <c r="K99" s="26">
        <f>+K98*9</f>
        <v>9</v>
      </c>
    </row>
    <row r="100" spans="2:16" x14ac:dyDescent="0.25">
      <c r="C100" s="3" t="s">
        <v>24</v>
      </c>
    </row>
    <row r="106" spans="2:16" x14ac:dyDescent="0.25">
      <c r="B106" s="30" t="s">
        <v>25</v>
      </c>
    </row>
    <row r="107" spans="2:16" x14ac:dyDescent="0.25">
      <c r="B107" s="31" t="s">
        <v>26</v>
      </c>
    </row>
    <row r="108" spans="2:16" x14ac:dyDescent="0.25">
      <c r="B108" s="31" t="s">
        <v>27</v>
      </c>
    </row>
    <row r="109" spans="2:16" x14ac:dyDescent="0.25">
      <c r="B109" s="31" t="s">
        <v>28</v>
      </c>
    </row>
    <row r="110" spans="2:16" x14ac:dyDescent="0.25">
      <c r="B110" s="31" t="s">
        <v>29</v>
      </c>
    </row>
    <row r="111" spans="2:16" x14ac:dyDescent="0.25">
      <c r="B111" s="31" t="s">
        <v>30</v>
      </c>
    </row>
    <row r="112" spans="2:16" x14ac:dyDescent="0.25">
      <c r="B112" s="30"/>
    </row>
    <row r="113" spans="2:16" x14ac:dyDescent="0.25">
      <c r="B113" s="145" t="s">
        <v>102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2:16" x14ac:dyDescent="0.25">
      <c r="B114" s="145" t="s">
        <v>103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2:16" x14ac:dyDescent="0.25">
      <c r="B115" s="145" t="s">
        <v>104</v>
      </c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2:16" x14ac:dyDescent="0.25">
      <c r="B116" s="139" t="s">
        <v>105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</sheetData>
  <mergeCells count="11">
    <mergeCell ref="B114:P114"/>
    <mergeCell ref="B115:P115"/>
    <mergeCell ref="B116:P116"/>
    <mergeCell ref="B15:B16"/>
    <mergeCell ref="O15:O18"/>
    <mergeCell ref="P15:P18"/>
    <mergeCell ref="C15:K15"/>
    <mergeCell ref="M15:M16"/>
    <mergeCell ref="N15:N18"/>
    <mergeCell ref="M17:M18"/>
    <mergeCell ref="B113:P113"/>
  </mergeCell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61" fitToHeight="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  <pageSetUpPr fitToPage="1"/>
  </sheetPr>
  <dimension ref="B1:R55"/>
  <sheetViews>
    <sheetView topLeftCell="A13" workbookViewId="0">
      <selection activeCell="V34" sqref="V34"/>
    </sheetView>
  </sheetViews>
  <sheetFormatPr baseColWidth="10" defaultRowHeight="15" x14ac:dyDescent="0.25"/>
  <cols>
    <col min="1" max="1" width="3.140625" customWidth="1"/>
    <col min="2" max="2" width="14.140625" customWidth="1"/>
    <col min="3" max="3" width="6.85546875" customWidth="1"/>
    <col min="4" max="10" width="12.140625" customWidth="1"/>
    <col min="11" max="11" width="9" customWidth="1"/>
    <col min="12" max="14" width="8" customWidth="1"/>
    <col min="15" max="15" width="10.42578125" customWidth="1"/>
    <col min="16" max="16" width="2.7109375" customWidth="1"/>
  </cols>
  <sheetData>
    <row r="1" spans="2:15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3"/>
      <c r="I1" s="3"/>
      <c r="K1" s="3"/>
      <c r="L1" s="3"/>
      <c r="M1" s="3"/>
      <c r="N1" s="3"/>
      <c r="O1" s="3"/>
    </row>
    <row r="2" spans="2:15" ht="21" customHeight="1" x14ac:dyDescent="0.25">
      <c r="B2" s="5" t="s">
        <v>1</v>
      </c>
      <c r="C2" s="4"/>
      <c r="D2" s="3"/>
      <c r="E2" s="3"/>
      <c r="F2" s="6">
        <v>100</v>
      </c>
      <c r="G2" s="3"/>
      <c r="H2" s="3"/>
      <c r="I2" s="3"/>
      <c r="K2" s="3"/>
      <c r="L2" s="3"/>
      <c r="M2" s="3"/>
      <c r="N2" s="3"/>
      <c r="O2" s="3"/>
    </row>
    <row r="3" spans="2:15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3"/>
      <c r="I3" s="3"/>
      <c r="K3" s="3"/>
      <c r="L3" s="3"/>
      <c r="M3" s="3"/>
      <c r="N3" s="3"/>
      <c r="O3" s="3"/>
    </row>
    <row r="4" spans="2:15" ht="21" customHeight="1" x14ac:dyDescent="0.25">
      <c r="B4" s="7" t="s">
        <v>3</v>
      </c>
      <c r="C4" s="3"/>
      <c r="D4" s="3"/>
      <c r="E4" s="3"/>
      <c r="F4" s="4" t="s">
        <v>49</v>
      </c>
      <c r="G4" s="3"/>
      <c r="H4" s="3"/>
      <c r="I4" s="3"/>
      <c r="K4" s="8"/>
      <c r="L4" s="8"/>
      <c r="M4" s="8"/>
      <c r="N4" s="8"/>
      <c r="O4" s="3"/>
    </row>
    <row r="5" spans="2:15" ht="21" customHeight="1" x14ac:dyDescent="0.25">
      <c r="B5" s="7" t="s">
        <v>4</v>
      </c>
      <c r="C5" s="3"/>
      <c r="D5" s="9"/>
      <c r="E5" s="3"/>
      <c r="F5" s="4">
        <v>126</v>
      </c>
      <c r="G5" s="3"/>
      <c r="H5" s="3"/>
      <c r="I5" s="3"/>
      <c r="K5" s="8"/>
      <c r="L5" s="8"/>
      <c r="M5" s="8"/>
      <c r="N5" s="8"/>
      <c r="O5" s="3"/>
    </row>
    <row r="6" spans="2:15" ht="21" customHeight="1" x14ac:dyDescent="0.25">
      <c r="B6" s="7" t="s">
        <v>5</v>
      </c>
      <c r="C6" s="3"/>
      <c r="D6" s="3"/>
      <c r="E6" s="3"/>
      <c r="F6" s="4" t="s">
        <v>113</v>
      </c>
      <c r="G6" s="3"/>
      <c r="H6" s="3"/>
      <c r="I6" s="3"/>
      <c r="K6" s="8"/>
      <c r="L6" s="8"/>
      <c r="M6" s="8"/>
      <c r="N6" s="8"/>
      <c r="O6" s="3"/>
    </row>
    <row r="7" spans="2:15" ht="21" customHeight="1" x14ac:dyDescent="0.25">
      <c r="B7" s="7" t="s">
        <v>6</v>
      </c>
      <c r="C7" s="3"/>
      <c r="D7" s="3"/>
      <c r="E7" s="3"/>
      <c r="F7" s="4">
        <v>126</v>
      </c>
      <c r="G7" s="3"/>
      <c r="H7" s="4" t="s">
        <v>86</v>
      </c>
      <c r="I7" s="3"/>
      <c r="K7" s="3"/>
      <c r="L7" s="3"/>
      <c r="M7" s="3"/>
      <c r="N7" s="3"/>
      <c r="O7" s="3"/>
    </row>
    <row r="8" spans="2:15" ht="21" customHeight="1" x14ac:dyDescent="0.25">
      <c r="B8" s="7" t="s">
        <v>7</v>
      </c>
      <c r="C8" s="3"/>
      <c r="D8" s="9"/>
      <c r="E8" s="9"/>
      <c r="F8" s="9"/>
      <c r="G8" s="9"/>
      <c r="H8" s="9"/>
      <c r="I8" s="9"/>
      <c r="J8" s="9"/>
      <c r="K8" s="3"/>
      <c r="L8" s="3"/>
      <c r="M8" s="3"/>
      <c r="N8" s="3"/>
      <c r="O8" s="3"/>
    </row>
    <row r="9" spans="2:15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3"/>
      <c r="L9" s="3"/>
      <c r="M9" s="3"/>
      <c r="N9" s="3"/>
      <c r="O9" s="3"/>
    </row>
    <row r="10" spans="2:15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  <c r="N10" s="3"/>
      <c r="O10" s="3"/>
    </row>
    <row r="11" spans="2:15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</row>
    <row r="12" spans="2:15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</row>
    <row r="13" spans="2:15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</row>
    <row r="14" spans="2:15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"/>
    </row>
    <row r="15" spans="2:15" ht="26.25" customHeight="1" thickBot="1" x14ac:dyDescent="0.3">
      <c r="B15" s="150" t="s">
        <v>8</v>
      </c>
      <c r="C15" s="12" t="s">
        <v>9</v>
      </c>
      <c r="D15" s="148" t="s">
        <v>10</v>
      </c>
      <c r="E15" s="149"/>
      <c r="F15" s="149"/>
      <c r="G15" s="149"/>
      <c r="H15" s="149"/>
      <c r="I15" s="149"/>
      <c r="J15" s="149"/>
      <c r="K15" s="13" t="s">
        <v>11</v>
      </c>
      <c r="L15" s="152" t="s">
        <v>12</v>
      </c>
      <c r="M15" s="152" t="s">
        <v>13</v>
      </c>
      <c r="N15" s="152" t="s">
        <v>14</v>
      </c>
      <c r="O15" s="152" t="s">
        <v>15</v>
      </c>
    </row>
    <row r="16" spans="2:15" ht="118.5" customHeight="1" thickBot="1" x14ac:dyDescent="0.3">
      <c r="B16" s="151"/>
      <c r="C16" s="40" t="s">
        <v>51</v>
      </c>
      <c r="D16" s="41" t="s">
        <v>65</v>
      </c>
      <c r="E16" s="41" t="s">
        <v>66</v>
      </c>
      <c r="F16" s="41" t="s">
        <v>67</v>
      </c>
      <c r="G16" s="41" t="s">
        <v>68</v>
      </c>
      <c r="H16" s="41" t="s">
        <v>69</v>
      </c>
      <c r="I16" s="41" t="s">
        <v>70</v>
      </c>
      <c r="J16" s="41" t="s">
        <v>65</v>
      </c>
      <c r="K16" s="40" t="s">
        <v>51</v>
      </c>
      <c r="L16" s="153"/>
      <c r="M16" s="153"/>
      <c r="N16" s="153"/>
      <c r="O16" s="153"/>
    </row>
    <row r="17" spans="2:18" ht="26.25" customHeight="1" thickBot="1" x14ac:dyDescent="0.3">
      <c r="B17" s="15" t="s">
        <v>16</v>
      </c>
      <c r="C17" s="16">
        <v>0</v>
      </c>
      <c r="D17" s="17">
        <v>4.7699999999999996</v>
      </c>
      <c r="E17" s="17">
        <f t="shared" ref="E17:K17" si="0">+E18-D18</f>
        <v>2.2600000000000007</v>
      </c>
      <c r="F17" s="17">
        <f t="shared" si="0"/>
        <v>4.47</v>
      </c>
      <c r="G17" s="17">
        <f t="shared" si="0"/>
        <v>2.33</v>
      </c>
      <c r="H17" s="17">
        <f t="shared" si="0"/>
        <v>1.2899999999999991</v>
      </c>
      <c r="I17" s="17">
        <f t="shared" si="0"/>
        <v>2.5999999999999996</v>
      </c>
      <c r="J17" s="17">
        <f t="shared" si="0"/>
        <v>2.4500000000000028</v>
      </c>
      <c r="K17" s="48">
        <f t="shared" si="0"/>
        <v>6.4199999999999982</v>
      </c>
      <c r="L17" s="156">
        <f>SUM(C17:K17)</f>
        <v>26.59</v>
      </c>
      <c r="M17" s="153"/>
      <c r="N17" s="153"/>
      <c r="O17" s="153"/>
      <c r="R17" s="49"/>
    </row>
    <row r="18" spans="2:18" ht="26.25" customHeight="1" thickBot="1" x14ac:dyDescent="0.3">
      <c r="B18" s="62" t="s">
        <v>17</v>
      </c>
      <c r="C18" s="65">
        <f>+C17</f>
        <v>0</v>
      </c>
      <c r="D18" s="16">
        <v>4.7699999999999996</v>
      </c>
      <c r="E18" s="16">
        <v>7.03</v>
      </c>
      <c r="F18" s="16">
        <v>11.5</v>
      </c>
      <c r="G18" s="16">
        <v>13.83</v>
      </c>
      <c r="H18" s="16">
        <v>15.12</v>
      </c>
      <c r="I18" s="16">
        <v>17.72</v>
      </c>
      <c r="J18" s="16">
        <v>20.170000000000002</v>
      </c>
      <c r="K18" s="66">
        <v>26.59</v>
      </c>
      <c r="L18" s="166"/>
      <c r="M18" s="154"/>
      <c r="N18" s="154"/>
      <c r="O18" s="154"/>
    </row>
    <row r="19" spans="2:18" x14ac:dyDescent="0.25">
      <c r="B19" s="33">
        <v>1</v>
      </c>
      <c r="C19" s="129">
        <v>0.25</v>
      </c>
      <c r="D19" s="130">
        <v>0.25763888888888886</v>
      </c>
      <c r="E19" s="131"/>
      <c r="F19" s="131">
        <v>0.26527777777777778</v>
      </c>
      <c r="G19" s="131">
        <v>0.2722222222222222</v>
      </c>
      <c r="H19" s="131">
        <v>0.27708333333333335</v>
      </c>
      <c r="I19" s="131">
        <v>0.28333333333333333</v>
      </c>
      <c r="J19" s="131">
        <v>0.28888888888888886</v>
      </c>
      <c r="K19" s="131">
        <v>0.29722222222222211</v>
      </c>
      <c r="L19" s="34">
        <f>L17</f>
        <v>26.59</v>
      </c>
      <c r="M19" s="35">
        <f>J19-D19</f>
        <v>3.125E-2</v>
      </c>
      <c r="N19" s="36">
        <f t="shared" ref="N19:N33" si="1">60*$G$38/(M19*60*24)</f>
        <v>17.506666666666668</v>
      </c>
      <c r="O19" s="37">
        <f t="shared" ref="O19:O32" si="2">D20-D19</f>
        <v>5.6944444444444464E-2</v>
      </c>
      <c r="P19" s="23"/>
    </row>
    <row r="20" spans="2:18" x14ac:dyDescent="0.25">
      <c r="B20" s="38">
        <v>2</v>
      </c>
      <c r="C20" s="129">
        <v>0.30694444444444446</v>
      </c>
      <c r="D20" s="130">
        <v>0.31458333333333333</v>
      </c>
      <c r="E20" s="131"/>
      <c r="F20" s="131">
        <v>0.32222222222222224</v>
      </c>
      <c r="G20" s="131">
        <v>0.32916666666666666</v>
      </c>
      <c r="H20" s="131">
        <v>0.33402777777777776</v>
      </c>
      <c r="I20" s="131">
        <v>0.34027777777777773</v>
      </c>
      <c r="J20" s="131">
        <v>0.34583333333333333</v>
      </c>
      <c r="K20" s="131">
        <v>0.35416666666666657</v>
      </c>
      <c r="L20" s="20">
        <f>L19</f>
        <v>26.59</v>
      </c>
      <c r="M20" s="21">
        <f t="shared" ref="M20:M33" si="3">J20-D20</f>
        <v>3.125E-2</v>
      </c>
      <c r="N20" s="22">
        <f t="shared" si="1"/>
        <v>17.506666666666668</v>
      </c>
      <c r="O20" s="39">
        <f t="shared" si="2"/>
        <v>2.8472222222222232E-2</v>
      </c>
      <c r="P20" s="23"/>
    </row>
    <row r="21" spans="2:18" x14ac:dyDescent="0.25">
      <c r="B21" s="38">
        <v>3</v>
      </c>
      <c r="C21" s="129">
        <v>0.3354166666666667</v>
      </c>
      <c r="D21" s="130">
        <v>0.34305555555555556</v>
      </c>
      <c r="E21" s="131"/>
      <c r="F21" s="131">
        <v>0.35069444444444442</v>
      </c>
      <c r="G21" s="131">
        <v>0.3576388888888889</v>
      </c>
      <c r="H21" s="131">
        <v>0.36249999999999999</v>
      </c>
      <c r="I21" s="131">
        <v>0.36874999999999997</v>
      </c>
      <c r="J21" s="131">
        <v>0.37430555555555556</v>
      </c>
      <c r="K21" s="131">
        <v>0.38263888888888881</v>
      </c>
      <c r="L21" s="20">
        <f t="shared" ref="L21:L33" si="4">L20</f>
        <v>26.59</v>
      </c>
      <c r="M21" s="21">
        <f t="shared" si="3"/>
        <v>3.125E-2</v>
      </c>
      <c r="N21" s="22">
        <f t="shared" si="1"/>
        <v>17.506666666666668</v>
      </c>
      <c r="O21" s="39">
        <f t="shared" si="2"/>
        <v>3.125E-2</v>
      </c>
      <c r="P21" s="23"/>
    </row>
    <row r="22" spans="2:18" x14ac:dyDescent="0.25">
      <c r="B22" s="38">
        <v>4</v>
      </c>
      <c r="C22" s="129">
        <v>0.3666666666666667</v>
      </c>
      <c r="D22" s="130">
        <v>0.37430555555555556</v>
      </c>
      <c r="E22" s="131"/>
      <c r="F22" s="131">
        <v>0.38194444444444442</v>
      </c>
      <c r="G22" s="131">
        <v>0.3888888888888889</v>
      </c>
      <c r="H22" s="131">
        <v>0.39374999999999999</v>
      </c>
      <c r="I22" s="131">
        <v>0.4</v>
      </c>
      <c r="J22" s="131">
        <v>0.40555555555555556</v>
      </c>
      <c r="K22" s="131">
        <v>0.41388888888888881</v>
      </c>
      <c r="L22" s="20">
        <f t="shared" si="4"/>
        <v>26.59</v>
      </c>
      <c r="M22" s="21">
        <f t="shared" si="3"/>
        <v>3.125E-2</v>
      </c>
      <c r="N22" s="22">
        <f t="shared" si="1"/>
        <v>17.506666666666668</v>
      </c>
      <c r="O22" s="39">
        <f t="shared" si="2"/>
        <v>3.125E-2</v>
      </c>
      <c r="P22" s="23"/>
    </row>
    <row r="23" spans="2:18" x14ac:dyDescent="0.25">
      <c r="B23" s="38">
        <v>5</v>
      </c>
      <c r="C23" s="129">
        <v>0.3979166666666667</v>
      </c>
      <c r="D23" s="130">
        <v>0.40555555555555556</v>
      </c>
      <c r="E23" s="131"/>
      <c r="F23" s="131">
        <v>0.41319444444444442</v>
      </c>
      <c r="G23" s="131">
        <v>0.4201388888888889</v>
      </c>
      <c r="H23" s="131">
        <v>0.42500000000000004</v>
      </c>
      <c r="I23" s="131">
        <v>0.43125000000000002</v>
      </c>
      <c r="J23" s="131">
        <v>0.43680555555555556</v>
      </c>
      <c r="K23" s="131">
        <v>0.44513888888888881</v>
      </c>
      <c r="L23" s="20">
        <f t="shared" si="4"/>
        <v>26.59</v>
      </c>
      <c r="M23" s="21">
        <f t="shared" si="3"/>
        <v>3.125E-2</v>
      </c>
      <c r="N23" s="22">
        <f t="shared" si="1"/>
        <v>17.506666666666668</v>
      </c>
      <c r="O23" s="39">
        <f t="shared" si="2"/>
        <v>3.3333333333333326E-2</v>
      </c>
      <c r="P23" s="23"/>
    </row>
    <row r="24" spans="2:18" x14ac:dyDescent="0.25">
      <c r="B24" s="38">
        <v>6</v>
      </c>
      <c r="C24" s="129">
        <v>0.43125000000000002</v>
      </c>
      <c r="D24" s="130">
        <v>0.43888888888888888</v>
      </c>
      <c r="E24" s="131"/>
      <c r="F24" s="131">
        <v>0.4465277777777778</v>
      </c>
      <c r="G24" s="131">
        <v>0.45347222222222222</v>
      </c>
      <c r="H24" s="131">
        <v>0.45833333333333331</v>
      </c>
      <c r="I24" s="131">
        <v>0.46458333333333329</v>
      </c>
      <c r="J24" s="131">
        <v>0.47013888888888888</v>
      </c>
      <c r="K24" s="131">
        <v>0.47847222222222213</v>
      </c>
      <c r="L24" s="20">
        <f t="shared" si="4"/>
        <v>26.59</v>
      </c>
      <c r="M24" s="21">
        <f t="shared" si="3"/>
        <v>3.125E-2</v>
      </c>
      <c r="N24" s="22">
        <f t="shared" si="1"/>
        <v>17.506666666666668</v>
      </c>
      <c r="O24" s="39">
        <f t="shared" si="2"/>
        <v>3.3333333333333326E-2</v>
      </c>
      <c r="P24" s="23"/>
    </row>
    <row r="25" spans="2:18" x14ac:dyDescent="0.25">
      <c r="B25" s="38">
        <v>7</v>
      </c>
      <c r="C25" s="129">
        <v>0.46458333333333335</v>
      </c>
      <c r="D25" s="130">
        <v>0.47222222222222221</v>
      </c>
      <c r="E25" s="131"/>
      <c r="F25" s="131">
        <v>0.47986111111111107</v>
      </c>
      <c r="G25" s="131">
        <v>0.48680555555555555</v>
      </c>
      <c r="H25" s="131">
        <v>0.49166666666666664</v>
      </c>
      <c r="I25" s="131">
        <v>0.49791666666666667</v>
      </c>
      <c r="J25" s="131">
        <v>0.50347222222222221</v>
      </c>
      <c r="K25" s="131">
        <v>0.5118055555555554</v>
      </c>
      <c r="L25" s="20">
        <f t="shared" si="4"/>
        <v>26.59</v>
      </c>
      <c r="M25" s="21">
        <f t="shared" si="3"/>
        <v>3.125E-2</v>
      </c>
      <c r="N25" s="22">
        <f t="shared" si="1"/>
        <v>17.506666666666668</v>
      </c>
      <c r="O25" s="39">
        <f t="shared" si="2"/>
        <v>3.3333333333333326E-2</v>
      </c>
      <c r="P25" s="23"/>
    </row>
    <row r="26" spans="2:18" x14ac:dyDescent="0.25">
      <c r="B26" s="38">
        <v>8</v>
      </c>
      <c r="C26" s="129">
        <v>0.49791666666666667</v>
      </c>
      <c r="D26" s="130">
        <v>0.50555555555555554</v>
      </c>
      <c r="E26" s="131"/>
      <c r="F26" s="131">
        <v>0.5131944444444444</v>
      </c>
      <c r="G26" s="131">
        <v>0.52013888888888893</v>
      </c>
      <c r="H26" s="131">
        <v>0.52500000000000002</v>
      </c>
      <c r="I26" s="131">
        <v>0.53125</v>
      </c>
      <c r="J26" s="131">
        <v>0.53680555555555554</v>
      </c>
      <c r="K26" s="131">
        <v>0.54513888888888873</v>
      </c>
      <c r="L26" s="20">
        <f t="shared" si="4"/>
        <v>26.59</v>
      </c>
      <c r="M26" s="21">
        <f t="shared" si="3"/>
        <v>3.125E-2</v>
      </c>
      <c r="N26" s="22">
        <f t="shared" si="1"/>
        <v>17.506666666666668</v>
      </c>
      <c r="O26" s="39">
        <f t="shared" si="2"/>
        <v>3.3333333333333326E-2</v>
      </c>
      <c r="P26" s="23"/>
    </row>
    <row r="27" spans="2:18" x14ac:dyDescent="0.25">
      <c r="B27" s="38">
        <v>9</v>
      </c>
      <c r="C27" s="129">
        <v>0.53125</v>
      </c>
      <c r="D27" s="130">
        <v>0.53888888888888886</v>
      </c>
      <c r="E27" s="131"/>
      <c r="F27" s="131">
        <v>0.54652777777777772</v>
      </c>
      <c r="G27" s="131">
        <v>0.55347222222222214</v>
      </c>
      <c r="H27" s="131">
        <v>0.55833333333333335</v>
      </c>
      <c r="I27" s="131">
        <v>0.56458333333333333</v>
      </c>
      <c r="J27" s="131">
        <v>0.57013888888888886</v>
      </c>
      <c r="K27" s="131">
        <v>0.57847222222222205</v>
      </c>
      <c r="L27" s="20">
        <f t="shared" si="4"/>
        <v>26.59</v>
      </c>
      <c r="M27" s="21">
        <f t="shared" si="3"/>
        <v>3.125E-2</v>
      </c>
      <c r="N27" s="22">
        <f t="shared" si="1"/>
        <v>17.506666666666668</v>
      </c>
      <c r="O27" s="39">
        <f t="shared" si="2"/>
        <v>6.6666666666666763E-2</v>
      </c>
      <c r="P27" s="23"/>
    </row>
    <row r="28" spans="2:18" x14ac:dyDescent="0.25">
      <c r="B28" s="38">
        <v>10</v>
      </c>
      <c r="C28" s="129">
        <v>0.59791666666666665</v>
      </c>
      <c r="D28" s="130">
        <v>0.60555555555555562</v>
      </c>
      <c r="E28" s="131"/>
      <c r="F28" s="131">
        <v>0.61319444444444449</v>
      </c>
      <c r="G28" s="131">
        <v>0.62013888888888891</v>
      </c>
      <c r="H28" s="131">
        <v>0.625</v>
      </c>
      <c r="I28" s="131">
        <v>0.63124999999999998</v>
      </c>
      <c r="J28" s="131">
        <v>0.63680555555555551</v>
      </c>
      <c r="K28" s="131">
        <v>0.64513888888888871</v>
      </c>
      <c r="L28" s="20">
        <f t="shared" si="4"/>
        <v>26.59</v>
      </c>
      <c r="M28" s="21">
        <f t="shared" si="3"/>
        <v>3.1249999999999889E-2</v>
      </c>
      <c r="N28" s="22">
        <f t="shared" si="1"/>
        <v>17.506666666666728</v>
      </c>
      <c r="O28" s="39">
        <f t="shared" si="2"/>
        <v>6.8055555555555425E-2</v>
      </c>
      <c r="P28" s="23"/>
    </row>
    <row r="29" spans="2:18" x14ac:dyDescent="0.25">
      <c r="B29" s="38">
        <v>11</v>
      </c>
      <c r="C29" s="129">
        <v>0.66597222222222219</v>
      </c>
      <c r="D29" s="130">
        <v>0.67361111111111105</v>
      </c>
      <c r="E29" s="131"/>
      <c r="F29" s="131">
        <v>0.68124999999999991</v>
      </c>
      <c r="G29" s="131">
        <v>0.68819444444444444</v>
      </c>
      <c r="H29" s="131">
        <v>0.69305555555555554</v>
      </c>
      <c r="I29" s="131">
        <v>0.69930555555555551</v>
      </c>
      <c r="J29" s="131">
        <v>0.70486111111111105</v>
      </c>
      <c r="K29" s="131">
        <v>0.71319444444444424</v>
      </c>
      <c r="L29" s="20">
        <f t="shared" si="4"/>
        <v>26.59</v>
      </c>
      <c r="M29" s="21">
        <f t="shared" si="3"/>
        <v>3.125E-2</v>
      </c>
      <c r="N29" s="22">
        <f t="shared" si="1"/>
        <v>17.506666666666668</v>
      </c>
      <c r="O29" s="39">
        <f t="shared" si="2"/>
        <v>6.9444444444444531E-2</v>
      </c>
      <c r="P29" s="23"/>
    </row>
    <row r="30" spans="2:18" x14ac:dyDescent="0.25">
      <c r="B30" s="38">
        <v>12</v>
      </c>
      <c r="C30" s="129">
        <v>0.73541666666666661</v>
      </c>
      <c r="D30" s="130">
        <v>0.74305555555555558</v>
      </c>
      <c r="E30" s="131"/>
      <c r="F30" s="131">
        <v>0.75069444444444444</v>
      </c>
      <c r="G30" s="131">
        <v>0.75763888888888886</v>
      </c>
      <c r="H30" s="131">
        <v>0.76249999999999996</v>
      </c>
      <c r="I30" s="131">
        <v>0.76875000000000004</v>
      </c>
      <c r="J30" s="131">
        <v>0.77430555555555558</v>
      </c>
      <c r="K30" s="131">
        <v>0.78263888888888866</v>
      </c>
      <c r="L30" s="20">
        <f t="shared" si="4"/>
        <v>26.59</v>
      </c>
      <c r="M30" s="21">
        <f t="shared" si="3"/>
        <v>3.125E-2</v>
      </c>
      <c r="N30" s="22">
        <f t="shared" si="1"/>
        <v>17.506666666666668</v>
      </c>
      <c r="O30" s="39">
        <f t="shared" si="2"/>
        <v>6.944444444444442E-2</v>
      </c>
      <c r="P30" s="23"/>
    </row>
    <row r="31" spans="2:18" x14ac:dyDescent="0.25">
      <c r="B31" s="38">
        <v>13</v>
      </c>
      <c r="C31" s="129">
        <v>0.80486111111111103</v>
      </c>
      <c r="D31" s="130">
        <v>0.8125</v>
      </c>
      <c r="E31" s="131"/>
      <c r="F31" s="131">
        <v>0.82013888888888886</v>
      </c>
      <c r="G31" s="131">
        <v>0.82708333333333328</v>
      </c>
      <c r="H31" s="131">
        <v>0.83194444444444438</v>
      </c>
      <c r="I31" s="131">
        <v>0.83819444444444446</v>
      </c>
      <c r="J31" s="131">
        <v>0.84375</v>
      </c>
      <c r="K31" s="131">
        <v>0.85208333333333308</v>
      </c>
      <c r="L31" s="20">
        <f t="shared" si="4"/>
        <v>26.59</v>
      </c>
      <c r="M31" s="21">
        <f t="shared" si="3"/>
        <v>3.125E-2</v>
      </c>
      <c r="N31" s="22">
        <f t="shared" si="1"/>
        <v>17.506666666666668</v>
      </c>
      <c r="O31" s="39">
        <f t="shared" si="2"/>
        <v>6.944444444444442E-2</v>
      </c>
      <c r="P31" s="23"/>
    </row>
    <row r="32" spans="2:18" x14ac:dyDescent="0.25">
      <c r="B32" s="38">
        <v>14</v>
      </c>
      <c r="C32" s="129">
        <v>0.87430555555555545</v>
      </c>
      <c r="D32" s="130">
        <v>0.88194444444444442</v>
      </c>
      <c r="E32" s="131"/>
      <c r="F32" s="131">
        <v>0.88958333333333328</v>
      </c>
      <c r="G32" s="131">
        <v>0.89652777777777781</v>
      </c>
      <c r="H32" s="131">
        <v>0.90138888888888891</v>
      </c>
      <c r="I32" s="131">
        <v>0.90763888888888888</v>
      </c>
      <c r="J32" s="131">
        <v>0.91319444444444442</v>
      </c>
      <c r="K32" s="131">
        <v>0.9215277777777775</v>
      </c>
      <c r="L32" s="20">
        <f t="shared" si="4"/>
        <v>26.59</v>
      </c>
      <c r="M32" s="21">
        <f t="shared" si="3"/>
        <v>3.125E-2</v>
      </c>
      <c r="N32" s="22">
        <f t="shared" si="1"/>
        <v>17.506666666666668</v>
      </c>
      <c r="O32" s="39">
        <f t="shared" si="2"/>
        <v>6.944444444444442E-2</v>
      </c>
      <c r="P32" s="23"/>
    </row>
    <row r="33" spans="2:16" ht="15.75" thickBot="1" x14ac:dyDescent="0.3">
      <c r="B33" s="90">
        <v>15</v>
      </c>
      <c r="C33" s="129">
        <v>0.94374999999999987</v>
      </c>
      <c r="D33" s="130">
        <v>0.95138888888888884</v>
      </c>
      <c r="E33" s="131"/>
      <c r="F33" s="131">
        <v>0.95902777777777781</v>
      </c>
      <c r="G33" s="131">
        <v>0.96597222222222223</v>
      </c>
      <c r="H33" s="131">
        <v>0.97083333333333333</v>
      </c>
      <c r="I33" s="131">
        <v>0.97708333333333341</v>
      </c>
      <c r="J33" s="131">
        <v>0.98263888888888895</v>
      </c>
      <c r="K33" s="131">
        <v>0.99097222222222192</v>
      </c>
      <c r="L33" s="20">
        <f t="shared" si="4"/>
        <v>26.59</v>
      </c>
      <c r="M33" s="21">
        <f t="shared" si="3"/>
        <v>3.1250000000000111E-2</v>
      </c>
      <c r="N33" s="22">
        <f t="shared" si="1"/>
        <v>17.506666666666607</v>
      </c>
      <c r="O33" s="133"/>
      <c r="P33" s="23"/>
    </row>
    <row r="34" spans="2:16" ht="9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24"/>
      <c r="L34" s="24"/>
      <c r="M34" s="25"/>
      <c r="N34" s="25"/>
      <c r="O34" s="3"/>
    </row>
    <row r="35" spans="2:16" ht="18" customHeight="1" x14ac:dyDescent="0.25">
      <c r="B35" s="3"/>
      <c r="C35" s="3" t="s">
        <v>18</v>
      </c>
      <c r="D35" s="3"/>
      <c r="E35" s="3"/>
      <c r="F35" s="3"/>
      <c r="G35" s="26">
        <v>14</v>
      </c>
      <c r="H35" s="3"/>
      <c r="I35" s="3"/>
      <c r="J35" s="3"/>
      <c r="K35" s="3"/>
      <c r="L35" s="3"/>
      <c r="M35" s="3"/>
      <c r="N35" s="3"/>
      <c r="O35" s="3"/>
    </row>
    <row r="36" spans="2:16" ht="18" customHeight="1" x14ac:dyDescent="0.25">
      <c r="B36" s="3"/>
      <c r="C36" s="3" t="s">
        <v>19</v>
      </c>
      <c r="D36" s="3"/>
      <c r="E36" s="3"/>
      <c r="F36" s="3"/>
      <c r="G36" s="26">
        <v>1</v>
      </c>
      <c r="H36" s="3"/>
      <c r="I36" s="3"/>
      <c r="J36" s="3"/>
      <c r="K36" s="3"/>
      <c r="L36" s="3"/>
      <c r="M36" s="3"/>
      <c r="N36" s="3"/>
      <c r="O36" s="3"/>
    </row>
    <row r="37" spans="2:16" ht="18" customHeight="1" x14ac:dyDescent="0.25">
      <c r="B37" s="3"/>
      <c r="C37" s="3" t="s">
        <v>20</v>
      </c>
      <c r="D37" s="3"/>
      <c r="E37" s="3"/>
      <c r="F37" s="3"/>
      <c r="G37" s="26">
        <f>G35+G36</f>
        <v>15</v>
      </c>
      <c r="H37" s="3"/>
      <c r="I37" s="3"/>
      <c r="J37" s="3"/>
      <c r="K37" s="3"/>
      <c r="L37" s="3"/>
      <c r="M37" s="3"/>
      <c r="N37" s="3"/>
      <c r="O37" s="3"/>
    </row>
    <row r="38" spans="2:16" ht="18" customHeight="1" x14ac:dyDescent="0.25">
      <c r="B38" s="3"/>
      <c r="C38" s="3" t="s">
        <v>21</v>
      </c>
      <c r="D38" s="3"/>
      <c r="E38" s="3"/>
      <c r="F38" s="3"/>
      <c r="G38" s="27">
        <f>15.4-2.27</f>
        <v>13.13</v>
      </c>
      <c r="H38" s="3"/>
      <c r="I38" s="3"/>
      <c r="J38" s="3"/>
      <c r="K38" s="3"/>
      <c r="L38" s="3"/>
      <c r="M38" s="3"/>
      <c r="N38" s="3"/>
      <c r="O38" s="3"/>
    </row>
    <row r="39" spans="2:16" x14ac:dyDescent="0.25">
      <c r="C39" s="3" t="s">
        <v>22</v>
      </c>
      <c r="G39" s="26">
        <f>(4.77*5)+(6.42*5)</f>
        <v>55.95</v>
      </c>
    </row>
    <row r="40" spans="2:16" x14ac:dyDescent="0.25">
      <c r="C40" s="3" t="s">
        <v>23</v>
      </c>
      <c r="D40" s="28"/>
      <c r="E40" s="28"/>
      <c r="F40" s="28"/>
      <c r="G40" s="26">
        <f>G39*3</f>
        <v>167.85000000000002</v>
      </c>
      <c r="H40" s="28"/>
      <c r="I40" s="28"/>
      <c r="J40" s="28"/>
    </row>
    <row r="41" spans="2:16" x14ac:dyDescent="0.25">
      <c r="C41" s="3" t="s">
        <v>24</v>
      </c>
    </row>
    <row r="47" spans="2:16" x14ac:dyDescent="0.25">
      <c r="B47" s="30" t="s">
        <v>25</v>
      </c>
    </row>
    <row r="48" spans="2:16" x14ac:dyDescent="0.25">
      <c r="B48" s="31" t="s">
        <v>26</v>
      </c>
    </row>
    <row r="49" spans="2:2" x14ac:dyDescent="0.25">
      <c r="B49" s="31" t="s">
        <v>27</v>
      </c>
    </row>
    <row r="50" spans="2:2" x14ac:dyDescent="0.25">
      <c r="B50" s="31" t="s">
        <v>28</v>
      </c>
    </row>
    <row r="51" spans="2:2" x14ac:dyDescent="0.25">
      <c r="B51" s="31" t="s">
        <v>29</v>
      </c>
    </row>
    <row r="52" spans="2:2" x14ac:dyDescent="0.25">
      <c r="B52" s="31" t="s">
        <v>30</v>
      </c>
    </row>
    <row r="53" spans="2:2" x14ac:dyDescent="0.25">
      <c r="B53" s="30" t="s">
        <v>31</v>
      </c>
    </row>
    <row r="54" spans="2:2" x14ac:dyDescent="0.25">
      <c r="B54" s="30" t="s">
        <v>32</v>
      </c>
    </row>
    <row r="55" spans="2:2" x14ac:dyDescent="0.25">
      <c r="B55" s="31"/>
    </row>
  </sheetData>
  <mergeCells count="7">
    <mergeCell ref="O15:O18"/>
    <mergeCell ref="L17:L18"/>
    <mergeCell ref="B15:B16"/>
    <mergeCell ref="D15:J15"/>
    <mergeCell ref="L15:L16"/>
    <mergeCell ref="M15:M18"/>
    <mergeCell ref="N15:N18"/>
  </mergeCells>
  <printOptions horizontalCentered="1" verticalCentered="1"/>
  <pageMargins left="0.31496062992125984" right="0.31496062992125984" top="0.55118110236220474" bottom="0.74803149606299213" header="0" footer="0"/>
  <pageSetup paperSize="9"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B1:P80"/>
  <sheetViews>
    <sheetView workbookViewId="0">
      <selection activeCell="U15" sqref="U15"/>
    </sheetView>
  </sheetViews>
  <sheetFormatPr baseColWidth="10" defaultRowHeight="15" x14ac:dyDescent="0.25"/>
  <cols>
    <col min="1" max="1" width="4.28515625" customWidth="1"/>
    <col min="2" max="2" width="16.28515625" customWidth="1"/>
    <col min="3" max="8" width="13.7109375" customWidth="1"/>
    <col min="9" max="9" width="13.28515625" customWidth="1"/>
    <col min="10" max="10" width="12.28515625" customWidth="1"/>
    <col min="11" max="11" width="12.7109375" customWidth="1"/>
    <col min="12" max="12" width="11.7109375" customWidth="1"/>
    <col min="13" max="13" width="5.7109375" customWidth="1"/>
    <col min="14" max="14" width="10.7109375" customWidth="1"/>
    <col min="15" max="15" width="0.85546875" customWidth="1"/>
    <col min="16" max="16" width="1.42578125" hidden="1" customWidth="1"/>
  </cols>
  <sheetData>
    <row r="1" spans="2:14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4"/>
      <c r="J1" s="3"/>
      <c r="K1" s="3"/>
      <c r="L1" s="3"/>
      <c r="M1" s="3"/>
      <c r="N1" s="3"/>
    </row>
    <row r="2" spans="2:14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J2" s="3"/>
      <c r="K2" s="3"/>
      <c r="L2" s="3"/>
      <c r="M2" s="3"/>
      <c r="N2" s="3"/>
    </row>
    <row r="3" spans="2:14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J3" s="3"/>
      <c r="K3" s="3"/>
      <c r="L3" s="3"/>
      <c r="M3" s="3"/>
      <c r="N3" s="3"/>
    </row>
    <row r="4" spans="2:14" ht="21" customHeight="1" x14ac:dyDescent="0.25">
      <c r="B4" s="7" t="s">
        <v>3</v>
      </c>
      <c r="C4" s="3"/>
      <c r="D4" s="3"/>
      <c r="E4" s="3"/>
      <c r="F4" s="4" t="s">
        <v>49</v>
      </c>
      <c r="G4" s="3"/>
      <c r="H4" s="4"/>
      <c r="I4" s="3"/>
      <c r="J4" s="8"/>
      <c r="K4" s="8"/>
      <c r="L4" s="8"/>
      <c r="M4" s="8"/>
      <c r="N4" s="3"/>
    </row>
    <row r="5" spans="2:14" ht="21" customHeight="1" x14ac:dyDescent="0.25">
      <c r="B5" s="7" t="s">
        <v>4</v>
      </c>
      <c r="C5" s="3"/>
      <c r="D5" s="9"/>
      <c r="E5" s="3"/>
      <c r="F5" s="4">
        <v>130</v>
      </c>
      <c r="G5" s="3"/>
      <c r="H5" s="4"/>
      <c r="J5" s="8"/>
      <c r="K5" s="8"/>
      <c r="L5" s="8"/>
      <c r="M5" s="8"/>
      <c r="N5" s="3"/>
    </row>
    <row r="6" spans="2:14" ht="21" customHeight="1" x14ac:dyDescent="0.25">
      <c r="B6" s="7" t="s">
        <v>5</v>
      </c>
      <c r="C6" s="3"/>
      <c r="D6" s="3"/>
      <c r="E6" s="3"/>
      <c r="F6" s="4" t="s">
        <v>74</v>
      </c>
      <c r="G6" s="3"/>
      <c r="H6" s="4"/>
      <c r="J6" s="8"/>
      <c r="K6" s="8"/>
      <c r="L6" s="8"/>
      <c r="M6" s="8"/>
      <c r="N6" s="3"/>
    </row>
    <row r="7" spans="2:14" ht="21" customHeight="1" x14ac:dyDescent="0.25">
      <c r="B7" s="7" t="s">
        <v>6</v>
      </c>
      <c r="C7" s="3"/>
      <c r="D7" s="3"/>
      <c r="E7" s="3"/>
      <c r="F7" s="4">
        <v>130</v>
      </c>
      <c r="G7" s="9"/>
      <c r="H7" s="4" t="s">
        <v>87</v>
      </c>
      <c r="J7" s="3"/>
      <c r="K7" s="3"/>
      <c r="L7" s="3"/>
      <c r="M7" s="3"/>
      <c r="N7" s="3"/>
    </row>
    <row r="8" spans="2:14" ht="21" customHeight="1" x14ac:dyDescent="0.25">
      <c r="B8" s="7" t="s">
        <v>7</v>
      </c>
      <c r="C8" s="3"/>
      <c r="D8" s="9"/>
      <c r="E8" s="9"/>
      <c r="F8" s="9"/>
      <c r="G8" s="3"/>
      <c r="H8" s="4"/>
      <c r="J8" s="3"/>
      <c r="K8" s="3"/>
      <c r="L8" s="3"/>
      <c r="M8" s="3"/>
      <c r="N8" s="3"/>
    </row>
    <row r="9" spans="2:14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</row>
    <row r="10" spans="2:14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</row>
    <row r="11" spans="2:14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</row>
    <row r="12" spans="2:14" ht="6" customHeight="1" thickBot="1" x14ac:dyDescent="0.3">
      <c r="B12" s="3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</row>
    <row r="13" spans="2:14" ht="26.25" customHeight="1" thickBot="1" x14ac:dyDescent="0.3">
      <c r="B13" s="150" t="s">
        <v>8</v>
      </c>
      <c r="C13" s="12" t="s">
        <v>9</v>
      </c>
      <c r="D13" s="149" t="s">
        <v>10</v>
      </c>
      <c r="E13" s="149"/>
      <c r="F13" s="149"/>
      <c r="G13" s="149"/>
      <c r="H13" s="13" t="s">
        <v>11</v>
      </c>
      <c r="I13" s="152" t="s">
        <v>12</v>
      </c>
      <c r="J13" s="152" t="s">
        <v>13</v>
      </c>
      <c r="K13" s="152" t="s">
        <v>14</v>
      </c>
      <c r="L13" s="152" t="s">
        <v>15</v>
      </c>
    </row>
    <row r="14" spans="2:14" ht="143.25" customHeight="1" thickBot="1" x14ac:dyDescent="0.3">
      <c r="B14" s="151"/>
      <c r="C14" s="58" t="s">
        <v>80</v>
      </c>
      <c r="D14" s="58" t="s">
        <v>75</v>
      </c>
      <c r="E14" s="58" t="s">
        <v>76</v>
      </c>
      <c r="F14" s="58" t="s">
        <v>77</v>
      </c>
      <c r="G14" s="58" t="s">
        <v>78</v>
      </c>
      <c r="H14" s="58" t="s">
        <v>79</v>
      </c>
      <c r="I14" s="153"/>
      <c r="J14" s="153"/>
      <c r="K14" s="153"/>
      <c r="L14" s="153"/>
    </row>
    <row r="15" spans="2:14" ht="26.25" customHeight="1" x14ac:dyDescent="0.25">
      <c r="B15" s="15" t="s">
        <v>16</v>
      </c>
      <c r="C15" s="71">
        <v>0</v>
      </c>
      <c r="D15" s="17">
        <v>1.77</v>
      </c>
      <c r="E15" s="17">
        <v>1.24</v>
      </c>
      <c r="F15" s="17">
        <v>2.44</v>
      </c>
      <c r="G15" s="17">
        <v>1.9499999999999993</v>
      </c>
      <c r="H15" s="17">
        <v>1.9300000000000006</v>
      </c>
      <c r="I15" s="143">
        <f>SUM(C15:H15)</f>
        <v>9.3299999999999983</v>
      </c>
      <c r="J15" s="153"/>
      <c r="K15" s="153"/>
      <c r="L15" s="153"/>
    </row>
    <row r="16" spans="2:14" ht="26.25" customHeight="1" thickBot="1" x14ac:dyDescent="0.3">
      <c r="B16" s="18" t="s">
        <v>17</v>
      </c>
      <c r="C16" s="72">
        <v>0</v>
      </c>
      <c r="D16" s="19">
        <f>C16+D15</f>
        <v>1.77</v>
      </c>
      <c r="E16" s="19">
        <f>D16+E15</f>
        <v>3.01</v>
      </c>
      <c r="F16" s="19">
        <f>E16+F15</f>
        <v>5.4499999999999993</v>
      </c>
      <c r="G16" s="19">
        <f>F16+G15</f>
        <v>7.3999999999999986</v>
      </c>
      <c r="H16" s="19">
        <f>G16+H15</f>
        <v>9.3299999999999983</v>
      </c>
      <c r="I16" s="144"/>
      <c r="J16" s="154"/>
      <c r="K16" s="154"/>
      <c r="L16" s="154"/>
    </row>
    <row r="17" spans="2:13" x14ac:dyDescent="0.25">
      <c r="B17" s="51">
        <v>1</v>
      </c>
      <c r="C17" s="59">
        <v>0.25</v>
      </c>
      <c r="D17" s="59">
        <v>0.25555555555555554</v>
      </c>
      <c r="E17" s="59">
        <v>0.26111111111111113</v>
      </c>
      <c r="F17" s="59">
        <v>0.26874999999999999</v>
      </c>
      <c r="G17" s="59">
        <v>0.27430555555555558</v>
      </c>
      <c r="H17" s="59">
        <v>0.27916666666666667</v>
      </c>
      <c r="I17" s="52">
        <f>+I15</f>
        <v>9.3299999999999983</v>
      </c>
      <c r="J17" s="53">
        <f t="shared" ref="J17:J46" si="0">H17-C17</f>
        <v>2.9166666666666674E-2</v>
      </c>
      <c r="K17" s="54">
        <f t="shared" ref="K17:K46" si="1">60*$I$64/(J17*60*24)</f>
        <v>13.328571428571424</v>
      </c>
      <c r="L17" s="55">
        <f t="shared" ref="L17:L46" si="2">C18-C17</f>
        <v>2.9166666666666674E-2</v>
      </c>
      <c r="M17" s="44"/>
    </row>
    <row r="18" spans="2:13" x14ac:dyDescent="0.25">
      <c r="B18" s="51">
        <v>2</v>
      </c>
      <c r="C18" s="59">
        <v>0.27916666666666667</v>
      </c>
      <c r="D18" s="59">
        <v>0.28472222222222221</v>
      </c>
      <c r="E18" s="59">
        <v>0.2902777777777778</v>
      </c>
      <c r="F18" s="59">
        <v>0.29791666666666666</v>
      </c>
      <c r="G18" s="59">
        <v>0.30347222222222225</v>
      </c>
      <c r="H18" s="59">
        <v>0.30833333333333335</v>
      </c>
      <c r="I18" s="20">
        <f>+I15</f>
        <v>9.3299999999999983</v>
      </c>
      <c r="J18" s="21">
        <f t="shared" si="0"/>
        <v>2.9166666666666674E-2</v>
      </c>
      <c r="K18" s="22">
        <f t="shared" si="1"/>
        <v>13.328571428571424</v>
      </c>
      <c r="L18" s="55">
        <f t="shared" si="2"/>
        <v>1.4583333333333337E-2</v>
      </c>
      <c r="M18" s="44"/>
    </row>
    <row r="19" spans="2:13" x14ac:dyDescent="0.25">
      <c r="B19" s="51">
        <v>3</v>
      </c>
      <c r="C19" s="59">
        <v>0.29375000000000001</v>
      </c>
      <c r="D19" s="59">
        <v>0.29930555555555555</v>
      </c>
      <c r="E19" s="59">
        <v>0.30486111111111114</v>
      </c>
      <c r="F19" s="59">
        <v>0.3125</v>
      </c>
      <c r="G19" s="59">
        <v>0.31805555555555559</v>
      </c>
      <c r="H19" s="59">
        <v>0.32291666666666669</v>
      </c>
      <c r="I19" s="20">
        <f t="shared" ref="I19:I58" si="3">I18</f>
        <v>9.3299999999999983</v>
      </c>
      <c r="J19" s="21">
        <f t="shared" si="0"/>
        <v>2.9166666666666674E-2</v>
      </c>
      <c r="K19" s="22">
        <f t="shared" si="1"/>
        <v>13.328571428571424</v>
      </c>
      <c r="L19" s="55">
        <f t="shared" si="2"/>
        <v>1.4583333333333337E-2</v>
      </c>
      <c r="M19" s="44"/>
    </row>
    <row r="20" spans="2:13" x14ac:dyDescent="0.25">
      <c r="B20" s="51">
        <v>4</v>
      </c>
      <c r="C20" s="59">
        <v>0.30833333333333335</v>
      </c>
      <c r="D20" s="59">
        <v>0.31388888888888888</v>
      </c>
      <c r="E20" s="59">
        <v>0.31944444444444448</v>
      </c>
      <c r="F20" s="59">
        <v>0.32708333333333334</v>
      </c>
      <c r="G20" s="59">
        <v>0.33263888888888893</v>
      </c>
      <c r="H20" s="59">
        <v>0.33749999999999997</v>
      </c>
      <c r="I20" s="20">
        <f t="shared" si="3"/>
        <v>9.3299999999999983</v>
      </c>
      <c r="J20" s="21">
        <f t="shared" si="0"/>
        <v>2.9166666666666619E-2</v>
      </c>
      <c r="K20" s="22">
        <f t="shared" si="1"/>
        <v>13.32857142857145</v>
      </c>
      <c r="L20" s="55">
        <f t="shared" si="2"/>
        <v>1.4583333333333337E-2</v>
      </c>
      <c r="M20" s="44"/>
    </row>
    <row r="21" spans="2:13" x14ac:dyDescent="0.25">
      <c r="B21" s="51">
        <v>5</v>
      </c>
      <c r="C21" s="59">
        <v>0.32291666666666669</v>
      </c>
      <c r="D21" s="59">
        <v>0.32847222222222222</v>
      </c>
      <c r="E21" s="59">
        <v>0.33402777777777776</v>
      </c>
      <c r="F21" s="59">
        <v>0.34166666666666667</v>
      </c>
      <c r="G21" s="59">
        <v>0.34722222222222221</v>
      </c>
      <c r="H21" s="127">
        <v>0.3520833333333333</v>
      </c>
      <c r="I21" s="20">
        <f t="shared" si="3"/>
        <v>9.3299999999999983</v>
      </c>
      <c r="J21" s="21">
        <f t="shared" si="0"/>
        <v>2.9166666666666619E-2</v>
      </c>
      <c r="K21" s="22">
        <f t="shared" si="1"/>
        <v>13.32857142857145</v>
      </c>
      <c r="L21" s="55">
        <f t="shared" si="2"/>
        <v>2.9166666666666619E-2</v>
      </c>
      <c r="M21" s="44"/>
    </row>
    <row r="22" spans="2:13" x14ac:dyDescent="0.25">
      <c r="B22" s="51">
        <v>6</v>
      </c>
      <c r="C22" s="127">
        <v>0.3520833333333333</v>
      </c>
      <c r="D22" s="59">
        <v>0.3576388888888889</v>
      </c>
      <c r="E22" s="59">
        <v>0.36319444444444443</v>
      </c>
      <c r="F22" s="59">
        <v>0.37083333333333329</v>
      </c>
      <c r="G22" s="59">
        <v>0.37638888888888888</v>
      </c>
      <c r="H22" s="59">
        <v>0.38124999999999998</v>
      </c>
      <c r="I22" s="20">
        <f t="shared" si="3"/>
        <v>9.3299999999999983</v>
      </c>
      <c r="J22" s="21">
        <f t="shared" si="0"/>
        <v>2.9166666666666674E-2</v>
      </c>
      <c r="K22" s="22">
        <f t="shared" si="1"/>
        <v>13.328571428571424</v>
      </c>
      <c r="L22" s="55">
        <f t="shared" si="2"/>
        <v>1.0416666666666685E-2</v>
      </c>
      <c r="M22" s="44"/>
    </row>
    <row r="23" spans="2:13" x14ac:dyDescent="0.25">
      <c r="B23" s="51">
        <v>7</v>
      </c>
      <c r="C23" s="59">
        <v>0.36249999999999999</v>
      </c>
      <c r="D23" s="59">
        <v>0.36805555555555552</v>
      </c>
      <c r="E23" s="59">
        <v>0.37361111111111112</v>
      </c>
      <c r="F23" s="59">
        <v>0.38124999999999998</v>
      </c>
      <c r="G23" s="59">
        <v>0.38680555555555557</v>
      </c>
      <c r="H23" s="59">
        <v>0.39166666666666666</v>
      </c>
      <c r="I23" s="20">
        <f t="shared" si="3"/>
        <v>9.3299999999999983</v>
      </c>
      <c r="J23" s="21">
        <f t="shared" si="0"/>
        <v>2.9166666666666674E-2</v>
      </c>
      <c r="K23" s="22">
        <f t="shared" si="1"/>
        <v>13.328571428571424</v>
      </c>
      <c r="L23" s="55">
        <f t="shared" si="2"/>
        <v>1.8749999999999989E-2</v>
      </c>
      <c r="M23" s="44"/>
    </row>
    <row r="24" spans="2:13" x14ac:dyDescent="0.25">
      <c r="B24" s="51">
        <v>8</v>
      </c>
      <c r="C24" s="59">
        <v>0.38124999999999998</v>
      </c>
      <c r="D24" s="59">
        <v>0.38680555555555557</v>
      </c>
      <c r="E24" s="59">
        <v>0.3923611111111111</v>
      </c>
      <c r="F24" s="59">
        <v>0.4</v>
      </c>
      <c r="G24" s="59">
        <v>0.40555555555555556</v>
      </c>
      <c r="H24" s="59">
        <v>0.41041666666666665</v>
      </c>
      <c r="I24" s="20">
        <f t="shared" si="3"/>
        <v>9.3299999999999983</v>
      </c>
      <c r="J24" s="21">
        <f t="shared" si="0"/>
        <v>2.9166666666666674E-2</v>
      </c>
      <c r="K24" s="22">
        <f t="shared" si="1"/>
        <v>13.328571428571424</v>
      </c>
      <c r="L24" s="55">
        <f t="shared" si="2"/>
        <v>1.0416666666666685E-2</v>
      </c>
      <c r="M24" s="44"/>
    </row>
    <row r="25" spans="2:13" x14ac:dyDescent="0.25">
      <c r="B25" s="51">
        <v>9</v>
      </c>
      <c r="C25" s="59">
        <v>0.39166666666666666</v>
      </c>
      <c r="D25" s="59">
        <v>0.3972222222222222</v>
      </c>
      <c r="E25" s="59">
        <v>0.40277777777777779</v>
      </c>
      <c r="F25" s="59">
        <v>0.41041666666666665</v>
      </c>
      <c r="G25" s="59">
        <v>0.41597222222222224</v>
      </c>
      <c r="H25" s="59">
        <v>0.42083333333333334</v>
      </c>
      <c r="I25" s="20">
        <f t="shared" si="3"/>
        <v>9.3299999999999983</v>
      </c>
      <c r="J25" s="21">
        <f t="shared" si="0"/>
        <v>2.9166666666666674E-2</v>
      </c>
      <c r="K25" s="22">
        <f t="shared" si="1"/>
        <v>13.328571428571424</v>
      </c>
      <c r="L25" s="55">
        <f t="shared" si="2"/>
        <v>1.8749999999999989E-2</v>
      </c>
      <c r="M25" s="44"/>
    </row>
    <row r="26" spans="2:13" x14ac:dyDescent="0.25">
      <c r="B26" s="51">
        <v>10</v>
      </c>
      <c r="C26" s="59">
        <v>0.41041666666666665</v>
      </c>
      <c r="D26" s="59">
        <v>0.41597222222222224</v>
      </c>
      <c r="E26" s="59">
        <v>0.42152777777777778</v>
      </c>
      <c r="F26" s="59">
        <v>0.4291666666666667</v>
      </c>
      <c r="G26" s="59">
        <v>0.43472222222222223</v>
      </c>
      <c r="H26" s="59">
        <v>0.43958333333333333</v>
      </c>
      <c r="I26" s="20">
        <f t="shared" si="3"/>
        <v>9.3299999999999983</v>
      </c>
      <c r="J26" s="21">
        <f t="shared" si="0"/>
        <v>2.9166666666666674E-2</v>
      </c>
      <c r="K26" s="22">
        <f t="shared" si="1"/>
        <v>13.328571428571424</v>
      </c>
      <c r="L26" s="55">
        <f t="shared" si="2"/>
        <v>1.0416666666666685E-2</v>
      </c>
      <c r="M26" s="44"/>
    </row>
    <row r="27" spans="2:13" x14ac:dyDescent="0.25">
      <c r="B27" s="51">
        <v>11</v>
      </c>
      <c r="C27" s="59">
        <v>0.42083333333333334</v>
      </c>
      <c r="D27" s="59">
        <v>0.42638888888888893</v>
      </c>
      <c r="E27" s="59">
        <v>0.43194444444444446</v>
      </c>
      <c r="F27" s="59">
        <v>0.43958333333333333</v>
      </c>
      <c r="G27" s="59">
        <v>0.44513888888888892</v>
      </c>
      <c r="H27" s="127">
        <v>0.45</v>
      </c>
      <c r="I27" s="20">
        <f t="shared" si="3"/>
        <v>9.3299999999999983</v>
      </c>
      <c r="J27" s="21">
        <f t="shared" si="0"/>
        <v>2.9166666666666674E-2</v>
      </c>
      <c r="K27" s="22">
        <f t="shared" si="1"/>
        <v>13.328571428571424</v>
      </c>
      <c r="L27" s="55">
        <f t="shared" si="2"/>
        <v>2.9166666666666674E-2</v>
      </c>
      <c r="M27" s="44"/>
    </row>
    <row r="28" spans="2:13" x14ac:dyDescent="0.25">
      <c r="B28" s="51">
        <v>12</v>
      </c>
      <c r="C28" s="127">
        <v>0.45</v>
      </c>
      <c r="D28" s="59">
        <v>0.4555555555555556</v>
      </c>
      <c r="E28" s="59">
        <v>0.46111111111111108</v>
      </c>
      <c r="F28" s="59">
        <v>0.46875</v>
      </c>
      <c r="G28" s="59">
        <v>0.47430555555555554</v>
      </c>
      <c r="H28" s="59">
        <v>0.47916666666666663</v>
      </c>
      <c r="I28" s="20">
        <f t="shared" si="3"/>
        <v>9.3299999999999983</v>
      </c>
      <c r="J28" s="21">
        <f t="shared" si="0"/>
        <v>2.9166666666666619E-2</v>
      </c>
      <c r="K28" s="22">
        <f t="shared" si="1"/>
        <v>13.32857142857145</v>
      </c>
      <c r="L28" s="55">
        <f t="shared" si="2"/>
        <v>1.041666666666663E-2</v>
      </c>
      <c r="M28" s="44"/>
    </row>
    <row r="29" spans="2:13" x14ac:dyDescent="0.25">
      <c r="B29" s="51">
        <v>13</v>
      </c>
      <c r="C29" s="59">
        <v>0.46041666666666664</v>
      </c>
      <c r="D29" s="59">
        <v>0.46597222222222218</v>
      </c>
      <c r="E29" s="59">
        <v>0.47152777777777777</v>
      </c>
      <c r="F29" s="59">
        <v>0.47916666666666663</v>
      </c>
      <c r="G29" s="59">
        <v>0.48472222222222222</v>
      </c>
      <c r="H29" s="59">
        <v>0.48958333333333331</v>
      </c>
      <c r="I29" s="20">
        <f t="shared" si="3"/>
        <v>9.3299999999999983</v>
      </c>
      <c r="J29" s="21">
        <f t="shared" si="0"/>
        <v>2.9166666666666674E-2</v>
      </c>
      <c r="K29" s="22">
        <f t="shared" si="1"/>
        <v>13.328571428571424</v>
      </c>
      <c r="L29" s="55">
        <f t="shared" si="2"/>
        <v>1.8749999999999989E-2</v>
      </c>
      <c r="M29" s="44"/>
    </row>
    <row r="30" spans="2:13" x14ac:dyDescent="0.25">
      <c r="B30" s="51">
        <v>14</v>
      </c>
      <c r="C30" s="59">
        <v>0.47916666666666663</v>
      </c>
      <c r="D30" s="59">
        <v>0.48472222222222222</v>
      </c>
      <c r="E30" s="59">
        <v>0.49027777777777776</v>
      </c>
      <c r="F30" s="59">
        <v>0.49791666666666667</v>
      </c>
      <c r="G30" s="59">
        <v>0.50347222222222221</v>
      </c>
      <c r="H30" s="59">
        <v>0.5083333333333333</v>
      </c>
      <c r="I30" s="20">
        <f t="shared" si="3"/>
        <v>9.3299999999999983</v>
      </c>
      <c r="J30" s="21">
        <f t="shared" si="0"/>
        <v>2.9166666666666674E-2</v>
      </c>
      <c r="K30" s="22">
        <f t="shared" si="1"/>
        <v>13.328571428571424</v>
      </c>
      <c r="L30" s="55">
        <f t="shared" si="2"/>
        <v>1.0416666666666685E-2</v>
      </c>
      <c r="M30" s="44"/>
    </row>
    <row r="31" spans="2:13" x14ac:dyDescent="0.25">
      <c r="B31" s="51">
        <v>15</v>
      </c>
      <c r="C31" s="59">
        <v>0.48958333333333331</v>
      </c>
      <c r="D31" s="59">
        <v>0.49513888888888885</v>
      </c>
      <c r="E31" s="59">
        <v>0.50069444444444444</v>
      </c>
      <c r="F31" s="59">
        <v>0.5083333333333333</v>
      </c>
      <c r="G31" s="59">
        <v>0.51388888888888884</v>
      </c>
      <c r="H31" s="59">
        <v>0.51875000000000004</v>
      </c>
      <c r="I31" s="20">
        <f t="shared" si="3"/>
        <v>9.3299999999999983</v>
      </c>
      <c r="J31" s="21">
        <f t="shared" si="0"/>
        <v>2.916666666666673E-2</v>
      </c>
      <c r="K31" s="22">
        <f t="shared" si="1"/>
        <v>13.328571428571399</v>
      </c>
      <c r="L31" s="55">
        <f t="shared" si="2"/>
        <v>1.8749999999999989E-2</v>
      </c>
      <c r="M31" s="44"/>
    </row>
    <row r="32" spans="2:13" x14ac:dyDescent="0.25">
      <c r="B32" s="51">
        <v>16</v>
      </c>
      <c r="C32" s="59">
        <v>0.5083333333333333</v>
      </c>
      <c r="D32" s="59">
        <v>0.51388888888888884</v>
      </c>
      <c r="E32" s="59">
        <v>0.51944444444444449</v>
      </c>
      <c r="F32" s="59">
        <v>0.52708333333333335</v>
      </c>
      <c r="G32" s="59">
        <v>0.53263888888888888</v>
      </c>
      <c r="H32" s="59">
        <v>0.53749999999999998</v>
      </c>
      <c r="I32" s="20">
        <f t="shared" si="3"/>
        <v>9.3299999999999983</v>
      </c>
      <c r="J32" s="21">
        <f t="shared" si="0"/>
        <v>2.9166666666666674E-2</v>
      </c>
      <c r="K32" s="22">
        <f t="shared" si="1"/>
        <v>13.328571428571424</v>
      </c>
      <c r="L32" s="55">
        <f t="shared" si="2"/>
        <v>1.0416666666666741E-2</v>
      </c>
      <c r="M32" s="44"/>
    </row>
    <row r="33" spans="2:13" x14ac:dyDescent="0.25">
      <c r="B33" s="51">
        <v>17</v>
      </c>
      <c r="C33" s="59">
        <v>0.51875000000000004</v>
      </c>
      <c r="D33" s="59">
        <v>0.52430555555555558</v>
      </c>
      <c r="E33" s="59">
        <v>0.52986111111111112</v>
      </c>
      <c r="F33" s="59">
        <v>0.53749999999999998</v>
      </c>
      <c r="G33" s="59">
        <v>0.54305555555555551</v>
      </c>
      <c r="H33" s="127">
        <v>0.54791666666666661</v>
      </c>
      <c r="I33" s="20">
        <f t="shared" si="3"/>
        <v>9.3299999999999983</v>
      </c>
      <c r="J33" s="21">
        <f t="shared" si="0"/>
        <v>2.9166666666666563E-2</v>
      </c>
      <c r="K33" s="22">
        <f t="shared" si="1"/>
        <v>13.328571428571475</v>
      </c>
      <c r="L33" s="55">
        <f t="shared" si="2"/>
        <v>2.9166666666666563E-2</v>
      </c>
      <c r="M33" s="44"/>
    </row>
    <row r="34" spans="2:13" x14ac:dyDescent="0.25">
      <c r="B34" s="51">
        <v>18</v>
      </c>
      <c r="C34" s="127">
        <v>0.54791666666666661</v>
      </c>
      <c r="D34" s="59">
        <v>0.55347222222222214</v>
      </c>
      <c r="E34" s="59">
        <v>0.55902777777777779</v>
      </c>
      <c r="F34" s="59">
        <v>0.56666666666666665</v>
      </c>
      <c r="G34" s="59">
        <v>0.57222222222222219</v>
      </c>
      <c r="H34" s="59">
        <v>0.57708333333333328</v>
      </c>
      <c r="I34" s="20">
        <f t="shared" si="3"/>
        <v>9.3299999999999983</v>
      </c>
      <c r="J34" s="21">
        <f t="shared" si="0"/>
        <v>2.9166666666666674E-2</v>
      </c>
      <c r="K34" s="22">
        <f t="shared" si="1"/>
        <v>13.328571428571424</v>
      </c>
      <c r="L34" s="55">
        <f t="shared" si="2"/>
        <v>1.0416666666666741E-2</v>
      </c>
      <c r="M34" s="44"/>
    </row>
    <row r="35" spans="2:13" x14ac:dyDescent="0.25">
      <c r="B35" s="51">
        <v>19</v>
      </c>
      <c r="C35" s="59">
        <v>0.55833333333333335</v>
      </c>
      <c r="D35" s="59">
        <v>0.56388888888888888</v>
      </c>
      <c r="E35" s="59">
        <v>0.56944444444444442</v>
      </c>
      <c r="F35" s="59">
        <v>0.57708333333333328</v>
      </c>
      <c r="G35" s="59">
        <v>0.58263888888888882</v>
      </c>
      <c r="H35" s="59">
        <v>0.58750000000000002</v>
      </c>
      <c r="I35" s="20">
        <f t="shared" si="3"/>
        <v>9.3299999999999983</v>
      </c>
      <c r="J35" s="21">
        <f t="shared" si="0"/>
        <v>2.9166666666666674E-2</v>
      </c>
      <c r="K35" s="22">
        <f t="shared" si="1"/>
        <v>13.328571428571424</v>
      </c>
      <c r="L35" s="55">
        <f t="shared" si="2"/>
        <v>1.8749999999999933E-2</v>
      </c>
      <c r="M35" s="44"/>
    </row>
    <row r="36" spans="2:13" x14ac:dyDescent="0.25">
      <c r="B36" s="51">
        <v>20</v>
      </c>
      <c r="C36" s="59">
        <v>0.57708333333333328</v>
      </c>
      <c r="D36" s="59">
        <v>0.58263888888888882</v>
      </c>
      <c r="E36" s="59">
        <v>0.58819444444444446</v>
      </c>
      <c r="F36" s="59">
        <v>0.59583333333333333</v>
      </c>
      <c r="G36" s="59">
        <v>0.60138888888888897</v>
      </c>
      <c r="H36" s="59">
        <v>0.60625000000000007</v>
      </c>
      <c r="I36" s="20">
        <f t="shared" si="3"/>
        <v>9.3299999999999983</v>
      </c>
      <c r="J36" s="21">
        <f t="shared" si="0"/>
        <v>2.9166666666666785E-2</v>
      </c>
      <c r="K36" s="22">
        <f t="shared" si="1"/>
        <v>13.328571428571374</v>
      </c>
      <c r="L36" s="55">
        <f t="shared" si="2"/>
        <v>1.0416666666666741E-2</v>
      </c>
      <c r="M36" s="44"/>
    </row>
    <row r="37" spans="2:13" x14ac:dyDescent="0.25">
      <c r="B37" s="51">
        <v>21</v>
      </c>
      <c r="C37" s="59">
        <v>0.58750000000000002</v>
      </c>
      <c r="D37" s="59">
        <v>0.59305555555555556</v>
      </c>
      <c r="E37" s="59">
        <v>0.59861111111111109</v>
      </c>
      <c r="F37" s="59">
        <v>0.60625000000000007</v>
      </c>
      <c r="G37" s="59">
        <v>0.6118055555555556</v>
      </c>
      <c r="H37" s="59">
        <v>0.6166666666666667</v>
      </c>
      <c r="I37" s="20">
        <f t="shared" si="3"/>
        <v>9.3299999999999983</v>
      </c>
      <c r="J37" s="21">
        <f t="shared" si="0"/>
        <v>2.9166666666666674E-2</v>
      </c>
      <c r="K37" s="22">
        <f t="shared" si="1"/>
        <v>13.328571428571424</v>
      </c>
      <c r="L37" s="55">
        <f t="shared" si="2"/>
        <v>2.9166666666666674E-2</v>
      </c>
      <c r="M37" s="44"/>
    </row>
    <row r="38" spans="2:13" x14ac:dyDescent="0.25">
      <c r="B38" s="51">
        <v>22</v>
      </c>
      <c r="C38" s="59">
        <v>0.6166666666666667</v>
      </c>
      <c r="D38" s="59">
        <v>0.62222222222222223</v>
      </c>
      <c r="E38" s="59">
        <v>0.62777777777777777</v>
      </c>
      <c r="F38" s="59">
        <v>0.63541666666666663</v>
      </c>
      <c r="G38" s="59">
        <v>0.64097222222222228</v>
      </c>
      <c r="H38" s="127">
        <v>0.64583333333333337</v>
      </c>
      <c r="I38" s="20">
        <f t="shared" si="3"/>
        <v>9.3299999999999983</v>
      </c>
      <c r="J38" s="21">
        <f t="shared" si="0"/>
        <v>2.9166666666666674E-2</v>
      </c>
      <c r="K38" s="22">
        <f t="shared" si="1"/>
        <v>13.328571428571424</v>
      </c>
      <c r="L38" s="55">
        <f t="shared" si="2"/>
        <v>2.9166666666666674E-2</v>
      </c>
      <c r="M38" s="44"/>
    </row>
    <row r="39" spans="2:13" x14ac:dyDescent="0.25">
      <c r="B39" s="51">
        <v>23</v>
      </c>
      <c r="C39" s="127">
        <v>0.64583333333333337</v>
      </c>
      <c r="D39" s="59">
        <v>0.65138888888888891</v>
      </c>
      <c r="E39" s="59">
        <v>0.65694444444444444</v>
      </c>
      <c r="F39" s="59">
        <v>0.6645833333333333</v>
      </c>
      <c r="G39" s="59">
        <v>0.67013888888888884</v>
      </c>
      <c r="H39" s="59">
        <v>0.67499999999999993</v>
      </c>
      <c r="I39" s="20">
        <f t="shared" si="3"/>
        <v>9.3299999999999983</v>
      </c>
      <c r="J39" s="21">
        <f t="shared" si="0"/>
        <v>2.9166666666666563E-2</v>
      </c>
      <c r="K39" s="22">
        <f t="shared" si="1"/>
        <v>13.328571428571475</v>
      </c>
      <c r="L39" s="55">
        <f t="shared" si="2"/>
        <v>2.9166666666666563E-2</v>
      </c>
      <c r="M39" s="44"/>
    </row>
    <row r="40" spans="2:13" x14ac:dyDescent="0.25">
      <c r="B40" s="51">
        <v>24</v>
      </c>
      <c r="C40" s="59">
        <v>0.67499999999999993</v>
      </c>
      <c r="D40" s="59">
        <v>0.68055555555555547</v>
      </c>
      <c r="E40" s="59">
        <v>0.68611111111111112</v>
      </c>
      <c r="F40" s="59">
        <v>0.69374999999999998</v>
      </c>
      <c r="G40" s="59">
        <v>0.69930555555555551</v>
      </c>
      <c r="H40" s="59">
        <v>0.70416666666666661</v>
      </c>
      <c r="I40" s="20">
        <f t="shared" si="3"/>
        <v>9.3299999999999983</v>
      </c>
      <c r="J40" s="21">
        <f t="shared" si="0"/>
        <v>2.9166666666666674E-2</v>
      </c>
      <c r="K40" s="22">
        <f t="shared" si="1"/>
        <v>13.328571428571424</v>
      </c>
      <c r="L40" s="55">
        <f t="shared" si="2"/>
        <v>2.9166666666666674E-2</v>
      </c>
      <c r="M40" s="44"/>
    </row>
    <row r="41" spans="2:13" x14ac:dyDescent="0.25">
      <c r="B41" s="51">
        <v>25</v>
      </c>
      <c r="C41" s="59">
        <v>0.70416666666666661</v>
      </c>
      <c r="D41" s="59">
        <v>0.70972222222222225</v>
      </c>
      <c r="E41" s="59">
        <v>0.71527777777777779</v>
      </c>
      <c r="F41" s="59">
        <v>0.72291666666666665</v>
      </c>
      <c r="G41" s="59">
        <v>0.7284722222222223</v>
      </c>
      <c r="H41" s="59">
        <v>0.73333333333333339</v>
      </c>
      <c r="I41" s="20">
        <f t="shared" si="3"/>
        <v>9.3299999999999983</v>
      </c>
      <c r="J41" s="21">
        <f t="shared" si="0"/>
        <v>2.9166666666666785E-2</v>
      </c>
      <c r="K41" s="22">
        <f t="shared" si="1"/>
        <v>13.328571428571374</v>
      </c>
      <c r="L41" s="55">
        <f t="shared" si="2"/>
        <v>1.0416666666666741E-2</v>
      </c>
      <c r="M41" s="44"/>
    </row>
    <row r="42" spans="2:13" x14ac:dyDescent="0.25">
      <c r="B42" s="51">
        <v>26</v>
      </c>
      <c r="C42" s="59">
        <v>0.71458333333333335</v>
      </c>
      <c r="D42" s="59">
        <v>0.72013888888888888</v>
      </c>
      <c r="E42" s="59">
        <v>0.72569444444444453</v>
      </c>
      <c r="F42" s="59">
        <v>0.73333333333333339</v>
      </c>
      <c r="G42" s="59">
        <v>0.73888888888888893</v>
      </c>
      <c r="H42" s="127">
        <v>0.74375000000000002</v>
      </c>
      <c r="I42" s="20">
        <f t="shared" si="3"/>
        <v>9.3299999999999983</v>
      </c>
      <c r="J42" s="21">
        <f t="shared" si="0"/>
        <v>2.9166666666666674E-2</v>
      </c>
      <c r="K42" s="22">
        <f t="shared" si="1"/>
        <v>13.328571428571424</v>
      </c>
      <c r="L42" s="55">
        <f t="shared" si="2"/>
        <v>2.9166666666666674E-2</v>
      </c>
      <c r="M42" s="44"/>
    </row>
    <row r="43" spans="2:13" x14ac:dyDescent="0.25">
      <c r="B43" s="51">
        <v>27</v>
      </c>
      <c r="C43" s="127">
        <v>0.74375000000000002</v>
      </c>
      <c r="D43" s="59">
        <v>0.74930555555555556</v>
      </c>
      <c r="E43" s="59">
        <v>0.75486111111111109</v>
      </c>
      <c r="F43" s="59">
        <v>0.76249999999999996</v>
      </c>
      <c r="G43" s="59">
        <v>0.7680555555555556</v>
      </c>
      <c r="H43" s="59">
        <v>0.7729166666666667</v>
      </c>
      <c r="I43" s="20">
        <f t="shared" si="3"/>
        <v>9.3299999999999983</v>
      </c>
      <c r="J43" s="21">
        <f t="shared" si="0"/>
        <v>2.9166666666666674E-2</v>
      </c>
      <c r="K43" s="22">
        <f t="shared" si="1"/>
        <v>13.328571428571424</v>
      </c>
      <c r="L43" s="55">
        <f t="shared" si="2"/>
        <v>1.041666666666663E-2</v>
      </c>
      <c r="M43" s="44"/>
    </row>
    <row r="44" spans="2:13" x14ac:dyDescent="0.25">
      <c r="B44" s="51">
        <v>28</v>
      </c>
      <c r="C44" s="59">
        <v>0.75416666666666665</v>
      </c>
      <c r="D44" s="59">
        <v>0.75972222222222219</v>
      </c>
      <c r="E44" s="59">
        <v>0.76527777777777772</v>
      </c>
      <c r="F44" s="59">
        <v>0.7729166666666667</v>
      </c>
      <c r="G44" s="59">
        <v>0.77847222222222223</v>
      </c>
      <c r="H44" s="59">
        <v>0.78333333333333333</v>
      </c>
      <c r="I44" s="20">
        <f t="shared" si="3"/>
        <v>9.3299999999999983</v>
      </c>
      <c r="J44" s="21">
        <f t="shared" si="0"/>
        <v>2.9166666666666674E-2</v>
      </c>
      <c r="K44" s="22">
        <f t="shared" si="1"/>
        <v>13.328571428571424</v>
      </c>
      <c r="L44" s="55">
        <f t="shared" si="2"/>
        <v>1.8750000000000044E-2</v>
      </c>
      <c r="M44" s="44"/>
    </row>
    <row r="45" spans="2:13" x14ac:dyDescent="0.25">
      <c r="B45" s="51">
        <v>29</v>
      </c>
      <c r="C45" s="59">
        <v>0.7729166666666667</v>
      </c>
      <c r="D45" s="59">
        <v>0.77847222222222223</v>
      </c>
      <c r="E45" s="59">
        <v>0.78402777777777777</v>
      </c>
      <c r="F45" s="59">
        <v>0.79166666666666663</v>
      </c>
      <c r="G45" s="59">
        <v>0.79722222222222217</v>
      </c>
      <c r="H45" s="59">
        <v>0.80208333333333326</v>
      </c>
      <c r="I45" s="20">
        <f t="shared" si="3"/>
        <v>9.3299999999999983</v>
      </c>
      <c r="J45" s="21">
        <f t="shared" si="0"/>
        <v>2.9166666666666563E-2</v>
      </c>
      <c r="K45" s="22">
        <f t="shared" si="1"/>
        <v>13.328571428571475</v>
      </c>
      <c r="L45" s="55">
        <f t="shared" si="2"/>
        <v>1.041666666666663E-2</v>
      </c>
      <c r="M45" s="44"/>
    </row>
    <row r="46" spans="2:13" x14ac:dyDescent="0.25">
      <c r="B46" s="51">
        <v>30</v>
      </c>
      <c r="C46" s="59">
        <v>0.78333333333333333</v>
      </c>
      <c r="D46" s="59">
        <v>0.78888888888888886</v>
      </c>
      <c r="E46" s="59">
        <v>0.7944444444444444</v>
      </c>
      <c r="F46" s="59">
        <v>0.80208333333333326</v>
      </c>
      <c r="G46" s="59">
        <v>0.8076388888888888</v>
      </c>
      <c r="H46" s="59">
        <v>0.8125</v>
      </c>
      <c r="I46" s="20">
        <f t="shared" si="3"/>
        <v>9.3299999999999983</v>
      </c>
      <c r="J46" s="21">
        <f t="shared" si="0"/>
        <v>2.9166666666666674E-2</v>
      </c>
      <c r="K46" s="22">
        <f t="shared" si="1"/>
        <v>13.328571428571424</v>
      </c>
      <c r="L46" s="55">
        <f t="shared" si="2"/>
        <v>1.8749999999999933E-2</v>
      </c>
      <c r="M46" s="44"/>
    </row>
    <row r="47" spans="2:13" x14ac:dyDescent="0.25">
      <c r="B47" s="51">
        <v>31</v>
      </c>
      <c r="C47" s="59">
        <v>0.80208333333333326</v>
      </c>
      <c r="D47" s="59">
        <v>0.8076388888888888</v>
      </c>
      <c r="E47" s="59">
        <v>0.81319444444444444</v>
      </c>
      <c r="F47" s="59">
        <v>0.8208333333333333</v>
      </c>
      <c r="G47" s="59">
        <v>0.82638888888888884</v>
      </c>
      <c r="H47" s="59">
        <v>0.83124999999999993</v>
      </c>
      <c r="I47" s="20">
        <f t="shared" si="3"/>
        <v>9.3299999999999983</v>
      </c>
      <c r="J47" s="21">
        <f t="shared" ref="J47:J58" si="4">H47-C47</f>
        <v>2.9166666666666674E-2</v>
      </c>
      <c r="K47" s="22">
        <f t="shared" ref="K47:K58" si="5">60*$I$64/(J47*60*24)</f>
        <v>13.328571428571424</v>
      </c>
      <c r="L47" s="55">
        <f t="shared" ref="L47:L56" si="6">C48-C47</f>
        <v>1.0416666666666741E-2</v>
      </c>
      <c r="M47" s="44"/>
    </row>
    <row r="48" spans="2:13" x14ac:dyDescent="0.25">
      <c r="B48" s="51">
        <v>32</v>
      </c>
      <c r="C48" s="59">
        <v>0.8125</v>
      </c>
      <c r="D48" s="59">
        <v>0.81805555555555554</v>
      </c>
      <c r="E48" s="59">
        <v>0.82361111111111107</v>
      </c>
      <c r="F48" s="59">
        <v>0.83124999999999993</v>
      </c>
      <c r="G48" s="59">
        <v>0.83680555555555558</v>
      </c>
      <c r="H48" s="127">
        <v>0.84166666666666667</v>
      </c>
      <c r="I48" s="20">
        <f t="shared" si="3"/>
        <v>9.3299999999999983</v>
      </c>
      <c r="J48" s="21">
        <f t="shared" si="4"/>
        <v>2.9166666666666674E-2</v>
      </c>
      <c r="K48" s="22">
        <f t="shared" si="5"/>
        <v>13.328571428571424</v>
      </c>
      <c r="L48" s="55">
        <f t="shared" si="6"/>
        <v>2.9166666666666674E-2</v>
      </c>
      <c r="M48" s="44"/>
    </row>
    <row r="49" spans="2:14" x14ac:dyDescent="0.25">
      <c r="B49" s="51">
        <v>33</v>
      </c>
      <c r="C49" s="127">
        <v>0.84166666666666667</v>
      </c>
      <c r="D49" s="59">
        <v>0.84722222222222221</v>
      </c>
      <c r="E49" s="59">
        <v>0.85277777777777786</v>
      </c>
      <c r="F49" s="59">
        <v>0.86041666666666672</v>
      </c>
      <c r="G49" s="59">
        <v>0.86597222222222225</v>
      </c>
      <c r="H49" s="59">
        <v>0.87083333333333335</v>
      </c>
      <c r="I49" s="20">
        <f t="shared" si="3"/>
        <v>9.3299999999999983</v>
      </c>
      <c r="J49" s="21">
        <f t="shared" si="4"/>
        <v>2.9166666666666674E-2</v>
      </c>
      <c r="K49" s="22">
        <f t="shared" si="5"/>
        <v>13.328571428571424</v>
      </c>
      <c r="L49" s="55">
        <f t="shared" si="6"/>
        <v>1.0416666666666741E-2</v>
      </c>
      <c r="M49" s="44"/>
    </row>
    <row r="50" spans="2:14" x14ac:dyDescent="0.25">
      <c r="B50" s="51">
        <v>34</v>
      </c>
      <c r="C50" s="59">
        <v>0.85208333333333341</v>
      </c>
      <c r="D50" s="59">
        <v>0.85763888888888895</v>
      </c>
      <c r="E50" s="59">
        <v>0.86319444444444449</v>
      </c>
      <c r="F50" s="59">
        <v>0.87083333333333335</v>
      </c>
      <c r="G50" s="59">
        <v>0.87638888888888888</v>
      </c>
      <c r="H50" s="59">
        <v>0.88124999999999998</v>
      </c>
      <c r="I50" s="20">
        <f t="shared" si="3"/>
        <v>9.3299999999999983</v>
      </c>
      <c r="J50" s="21">
        <f t="shared" si="4"/>
        <v>2.9166666666666563E-2</v>
      </c>
      <c r="K50" s="22">
        <f t="shared" si="5"/>
        <v>13.328571428571475</v>
      </c>
      <c r="L50" s="55">
        <f t="shared" si="6"/>
        <v>1.8749999999999933E-2</v>
      </c>
      <c r="M50" s="44"/>
    </row>
    <row r="51" spans="2:14" x14ac:dyDescent="0.25">
      <c r="B51" s="51">
        <v>35</v>
      </c>
      <c r="C51" s="59">
        <v>0.87083333333333335</v>
      </c>
      <c r="D51" s="59">
        <v>0.87638888888888888</v>
      </c>
      <c r="E51" s="59">
        <v>0.88194444444444442</v>
      </c>
      <c r="F51" s="59">
        <v>0.88958333333333328</v>
      </c>
      <c r="G51" s="59">
        <v>0.89513888888888893</v>
      </c>
      <c r="H51" s="59">
        <v>0.9</v>
      </c>
      <c r="I51" s="20">
        <f t="shared" si="3"/>
        <v>9.3299999999999983</v>
      </c>
      <c r="J51" s="21">
        <f t="shared" si="4"/>
        <v>2.9166666666666674E-2</v>
      </c>
      <c r="K51" s="22">
        <f t="shared" si="5"/>
        <v>13.328571428571424</v>
      </c>
      <c r="L51" s="55">
        <f t="shared" si="6"/>
        <v>1.041666666666663E-2</v>
      </c>
      <c r="M51" s="44"/>
    </row>
    <row r="52" spans="2:14" x14ac:dyDescent="0.25">
      <c r="B52" s="51">
        <v>36</v>
      </c>
      <c r="C52" s="59">
        <v>0.88124999999999998</v>
      </c>
      <c r="D52" s="59">
        <v>0.88680555555555551</v>
      </c>
      <c r="E52" s="59">
        <v>0.89236111111111116</v>
      </c>
      <c r="F52" s="59">
        <v>0.9</v>
      </c>
      <c r="G52" s="59">
        <v>0.90555555555555556</v>
      </c>
      <c r="H52" s="59">
        <v>0.91041666666666665</v>
      </c>
      <c r="I52" s="20">
        <f t="shared" si="3"/>
        <v>9.3299999999999983</v>
      </c>
      <c r="J52" s="21">
        <f t="shared" si="4"/>
        <v>2.9166666666666674E-2</v>
      </c>
      <c r="K52" s="22">
        <f t="shared" si="5"/>
        <v>13.328571428571424</v>
      </c>
      <c r="L52" s="55">
        <f t="shared" si="6"/>
        <v>1.8750000000000044E-2</v>
      </c>
      <c r="M52" s="44"/>
    </row>
    <row r="53" spans="2:14" x14ac:dyDescent="0.25">
      <c r="B53" s="51">
        <v>37</v>
      </c>
      <c r="C53" s="59">
        <v>0.9</v>
      </c>
      <c r="D53" s="59">
        <v>0.90555555555555556</v>
      </c>
      <c r="E53" s="59">
        <v>0.91111111111111109</v>
      </c>
      <c r="F53" s="59">
        <v>0.91874999999999996</v>
      </c>
      <c r="G53" s="59">
        <v>0.92430555555555549</v>
      </c>
      <c r="H53" s="59">
        <v>0.92916666666666659</v>
      </c>
      <c r="I53" s="20">
        <f t="shared" si="3"/>
        <v>9.3299999999999983</v>
      </c>
      <c r="J53" s="21">
        <f t="shared" si="4"/>
        <v>2.9166666666666563E-2</v>
      </c>
      <c r="K53" s="22">
        <f t="shared" si="5"/>
        <v>13.328571428571475</v>
      </c>
      <c r="L53" s="55">
        <f t="shared" si="6"/>
        <v>1.041666666666663E-2</v>
      </c>
      <c r="M53" s="44"/>
    </row>
    <row r="54" spans="2:14" x14ac:dyDescent="0.25">
      <c r="B54" s="51">
        <v>38</v>
      </c>
      <c r="C54" s="59">
        <v>0.91041666666666665</v>
      </c>
      <c r="D54" s="59">
        <v>0.91597222222222219</v>
      </c>
      <c r="E54" s="59">
        <v>0.92152777777777772</v>
      </c>
      <c r="F54" s="59">
        <v>0.92916666666666659</v>
      </c>
      <c r="G54" s="59">
        <v>0.93472222222222223</v>
      </c>
      <c r="H54" s="59">
        <v>0.93958333333333333</v>
      </c>
      <c r="I54" s="20">
        <f t="shared" si="3"/>
        <v>9.3299999999999983</v>
      </c>
      <c r="J54" s="21">
        <f t="shared" si="4"/>
        <v>2.9166666666666674E-2</v>
      </c>
      <c r="K54" s="22">
        <f t="shared" si="5"/>
        <v>13.328571428571424</v>
      </c>
      <c r="L54" s="55">
        <f t="shared" si="6"/>
        <v>1.8749999999999933E-2</v>
      </c>
      <c r="M54" s="44"/>
    </row>
    <row r="55" spans="2:14" x14ac:dyDescent="0.25">
      <c r="B55" s="51">
        <v>39</v>
      </c>
      <c r="C55" s="59">
        <v>0.92916666666666659</v>
      </c>
      <c r="D55" s="59">
        <v>0.93472222222222223</v>
      </c>
      <c r="E55" s="59">
        <v>0.94027777777777777</v>
      </c>
      <c r="F55" s="59">
        <v>0.94791666666666663</v>
      </c>
      <c r="G55" s="59">
        <v>0.95347222222222217</v>
      </c>
      <c r="H55" s="127">
        <v>0.95833333333333337</v>
      </c>
      <c r="I55" s="20">
        <f t="shared" si="3"/>
        <v>9.3299999999999983</v>
      </c>
      <c r="J55" s="21">
        <f t="shared" si="4"/>
        <v>2.9166666666666785E-2</v>
      </c>
      <c r="K55" s="22">
        <f t="shared" si="5"/>
        <v>13.328571428571374</v>
      </c>
      <c r="L55" s="55">
        <f t="shared" si="6"/>
        <v>2.9166666666666785E-2</v>
      </c>
      <c r="M55" s="44"/>
    </row>
    <row r="56" spans="2:14" x14ac:dyDescent="0.25">
      <c r="B56" s="51">
        <v>40</v>
      </c>
      <c r="C56" s="59">
        <v>0.95833333333333337</v>
      </c>
      <c r="D56" s="59">
        <v>0.96388888888888891</v>
      </c>
      <c r="E56" s="59">
        <v>0.96944444444444444</v>
      </c>
      <c r="F56" s="59">
        <v>0.97708333333333341</v>
      </c>
      <c r="G56" s="59">
        <v>0.98263888888888895</v>
      </c>
      <c r="H56" s="59">
        <v>0.98750000000000004</v>
      </c>
      <c r="I56" s="20">
        <f t="shared" si="3"/>
        <v>9.3299999999999983</v>
      </c>
      <c r="J56" s="21">
        <f t="shared" si="4"/>
        <v>2.9166666666666674E-2</v>
      </c>
      <c r="K56" s="22">
        <f t="shared" si="5"/>
        <v>13.328571428571424</v>
      </c>
      <c r="L56" s="55">
        <f t="shared" si="6"/>
        <v>2.9166666666666674E-2</v>
      </c>
      <c r="M56" s="44"/>
    </row>
    <row r="57" spans="2:14" x14ac:dyDescent="0.25">
      <c r="B57" s="51">
        <v>41</v>
      </c>
      <c r="C57" s="59">
        <v>0.98750000000000004</v>
      </c>
      <c r="D57" s="59">
        <v>0.99305555555555558</v>
      </c>
      <c r="E57" s="59">
        <v>0.99861111111111112</v>
      </c>
      <c r="F57" s="59">
        <v>6.2500000000000003E-3</v>
      </c>
      <c r="G57" s="59">
        <v>1.1805555555555555E-2</v>
      </c>
      <c r="H57" s="59">
        <v>1.6666666666666666E-2</v>
      </c>
      <c r="I57" s="20">
        <f t="shared" si="3"/>
        <v>9.3299999999999983</v>
      </c>
      <c r="J57" s="21">
        <f>(H57+1)-C57</f>
        <v>2.9166666666666563E-2</v>
      </c>
      <c r="K57" s="22">
        <f t="shared" si="5"/>
        <v>13.328571428571475</v>
      </c>
      <c r="L57" s="55">
        <f>(C58+1)-C57</f>
        <v>2.9166666666666563E-2</v>
      </c>
      <c r="M57" s="44"/>
    </row>
    <row r="58" spans="2:14" x14ac:dyDescent="0.25">
      <c r="B58" s="51">
        <v>42</v>
      </c>
      <c r="C58" s="59">
        <v>1.6666666666666666E-2</v>
      </c>
      <c r="D58" s="59">
        <v>2.1527777777777778E-2</v>
      </c>
      <c r="E58" s="59">
        <v>2.7083333333333334E-2</v>
      </c>
      <c r="F58" s="59">
        <v>3.4027777777777775E-2</v>
      </c>
      <c r="G58" s="59">
        <v>3.9583333333333331E-2</v>
      </c>
      <c r="H58" s="59">
        <v>4.3749999999999997E-2</v>
      </c>
      <c r="I58" s="20">
        <f t="shared" si="3"/>
        <v>9.3299999999999983</v>
      </c>
      <c r="J58" s="21">
        <f t="shared" si="4"/>
        <v>2.7083333333333331E-2</v>
      </c>
      <c r="K58" s="22">
        <f t="shared" si="5"/>
        <v>14.353846153846156</v>
      </c>
      <c r="L58" s="132"/>
      <c r="M58" s="44"/>
    </row>
    <row r="59" spans="2:14" ht="6" customHeight="1" x14ac:dyDescent="0.25"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1"/>
    </row>
    <row r="60" spans="2:14" ht="9" customHeight="1" x14ac:dyDescent="0.25">
      <c r="B60" s="3"/>
      <c r="C60" s="3"/>
      <c r="D60" s="3"/>
      <c r="E60" s="3"/>
      <c r="F60" s="3"/>
      <c r="G60" s="3"/>
      <c r="H60" s="24"/>
      <c r="I60" s="24"/>
      <c r="J60" s="24"/>
      <c r="K60" s="24"/>
      <c r="L60" s="25"/>
      <c r="M60" s="25"/>
      <c r="N60" s="3"/>
    </row>
    <row r="61" spans="2:14" ht="18" customHeight="1" x14ac:dyDescent="0.25">
      <c r="B61" s="3"/>
      <c r="C61" s="3" t="s">
        <v>18</v>
      </c>
      <c r="D61" s="3"/>
      <c r="E61" s="3"/>
      <c r="F61" s="3"/>
      <c r="G61" s="3"/>
      <c r="I61" s="26">
        <v>35</v>
      </c>
      <c r="J61" s="3"/>
      <c r="K61" s="3"/>
      <c r="L61" s="3"/>
      <c r="M61" s="3"/>
      <c r="N61" s="3"/>
    </row>
    <row r="62" spans="2:14" ht="18" customHeight="1" x14ac:dyDescent="0.25">
      <c r="B62" s="3"/>
      <c r="C62" s="3" t="s">
        <v>19</v>
      </c>
      <c r="D62" s="3"/>
      <c r="E62" s="3"/>
      <c r="F62" s="3"/>
      <c r="G62" s="3"/>
      <c r="I62" s="26">
        <v>7</v>
      </c>
      <c r="J62" s="3"/>
      <c r="K62" s="3"/>
      <c r="L62" s="3"/>
      <c r="M62" s="3"/>
      <c r="N62" s="3"/>
    </row>
    <row r="63" spans="2:14" ht="18" customHeight="1" x14ac:dyDescent="0.25">
      <c r="B63" s="3"/>
      <c r="C63" s="3" t="s">
        <v>20</v>
      </c>
      <c r="D63" s="3"/>
      <c r="E63" s="3"/>
      <c r="F63" s="3"/>
      <c r="G63" s="3"/>
      <c r="I63" s="26">
        <f>I61+I62</f>
        <v>42</v>
      </c>
      <c r="J63" s="3"/>
      <c r="K63" s="3"/>
      <c r="L63" s="3"/>
      <c r="M63" s="3"/>
      <c r="N63" s="3"/>
    </row>
    <row r="64" spans="2:14" ht="18" customHeight="1" x14ac:dyDescent="0.25">
      <c r="B64" s="3"/>
      <c r="C64" s="3" t="s">
        <v>21</v>
      </c>
      <c r="D64" s="3"/>
      <c r="E64" s="3"/>
      <c r="F64" s="3"/>
      <c r="G64" s="3"/>
      <c r="I64" s="27">
        <f>I15</f>
        <v>9.3299999999999983</v>
      </c>
      <c r="J64" s="3"/>
      <c r="K64" s="3"/>
      <c r="L64" s="3"/>
      <c r="M64" s="3"/>
      <c r="N64" s="3"/>
    </row>
    <row r="65" spans="2:9" x14ac:dyDescent="0.25">
      <c r="C65" s="3" t="s">
        <v>22</v>
      </c>
      <c r="I65" s="26">
        <f>(10*0.01)+(10*0.01)</f>
        <v>0.2</v>
      </c>
    </row>
    <row r="66" spans="2:9" x14ac:dyDescent="0.25">
      <c r="C66" s="3" t="s">
        <v>23</v>
      </c>
      <c r="D66" s="28"/>
      <c r="E66" s="28"/>
      <c r="F66" s="28"/>
      <c r="G66" s="28"/>
      <c r="H66" s="28"/>
      <c r="I66" s="26">
        <f>+I65*2</f>
        <v>0.4</v>
      </c>
    </row>
    <row r="67" spans="2:9" x14ac:dyDescent="0.25">
      <c r="C67" s="3" t="s">
        <v>24</v>
      </c>
    </row>
    <row r="72" spans="2:9" x14ac:dyDescent="0.25">
      <c r="B72" s="30" t="s">
        <v>25</v>
      </c>
    </row>
    <row r="73" spans="2:9" x14ac:dyDescent="0.25">
      <c r="B73" s="31" t="s">
        <v>26</v>
      </c>
    </row>
    <row r="74" spans="2:9" x14ac:dyDescent="0.25">
      <c r="B74" s="31" t="s">
        <v>27</v>
      </c>
    </row>
    <row r="75" spans="2:9" x14ac:dyDescent="0.25">
      <c r="B75" s="31" t="s">
        <v>28</v>
      </c>
    </row>
    <row r="76" spans="2:9" x14ac:dyDescent="0.25">
      <c r="B76" s="31" t="s">
        <v>29</v>
      </c>
    </row>
    <row r="77" spans="2:9" x14ac:dyDescent="0.25">
      <c r="B77" s="31" t="s">
        <v>30</v>
      </c>
    </row>
    <row r="78" spans="2:9" x14ac:dyDescent="0.25">
      <c r="B78" s="30" t="s">
        <v>31</v>
      </c>
    </row>
    <row r="79" spans="2:9" x14ac:dyDescent="0.25">
      <c r="B79" s="30" t="s">
        <v>32</v>
      </c>
    </row>
    <row r="80" spans="2:9" x14ac:dyDescent="0.25">
      <c r="B80" s="31"/>
    </row>
  </sheetData>
  <mergeCells count="7">
    <mergeCell ref="L13:L16"/>
    <mergeCell ref="I15:I16"/>
    <mergeCell ref="B13:B14"/>
    <mergeCell ref="D13:G13"/>
    <mergeCell ref="I13:I14"/>
    <mergeCell ref="J13:J16"/>
    <mergeCell ref="K13:K16"/>
  </mergeCells>
  <printOptions horizontalCentered="1" verticalCentered="1"/>
  <pageMargins left="0.31496062992125984" right="0.31496062992125984" top="0.15748031496062992" bottom="0.15748031496062992" header="0" footer="0"/>
  <pageSetup paperSize="9" scale="63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1:V175"/>
  <sheetViews>
    <sheetView workbookViewId="0">
      <selection activeCell="Y152" sqref="Y152"/>
    </sheetView>
  </sheetViews>
  <sheetFormatPr baseColWidth="10" defaultRowHeight="15" x14ac:dyDescent="0.25"/>
  <cols>
    <col min="1" max="1" width="4.28515625" customWidth="1"/>
    <col min="2" max="2" width="12.140625" customWidth="1"/>
    <col min="3" max="16" width="7.85546875" customWidth="1"/>
    <col min="17" max="17" width="9" customWidth="1"/>
    <col min="18" max="20" width="6.42578125" customWidth="1"/>
    <col min="21" max="21" width="7.42578125" customWidth="1"/>
    <col min="22" max="24" width="10.42578125" customWidth="1"/>
  </cols>
  <sheetData>
    <row r="1" spans="2:21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21" customHeight="1" x14ac:dyDescent="0.25">
      <c r="B4" s="7" t="s">
        <v>3</v>
      </c>
      <c r="C4" s="3"/>
      <c r="D4" s="3"/>
      <c r="E4" s="3"/>
      <c r="F4" s="4" t="s">
        <v>33</v>
      </c>
      <c r="G4" s="3"/>
      <c r="H4" s="4"/>
      <c r="I4" s="3"/>
      <c r="K4" s="3"/>
      <c r="L4" s="3"/>
      <c r="M4" s="3"/>
      <c r="N4" s="3"/>
      <c r="O4" s="3"/>
      <c r="P4" s="3"/>
      <c r="Q4" s="8"/>
      <c r="R4" s="8"/>
      <c r="S4" s="8"/>
      <c r="T4" s="8"/>
      <c r="U4" s="3"/>
    </row>
    <row r="5" spans="2:21" ht="21" customHeight="1" x14ac:dyDescent="0.25">
      <c r="B5" s="7" t="s">
        <v>4</v>
      </c>
      <c r="C5" s="3"/>
      <c r="D5" s="9"/>
      <c r="E5" s="3"/>
      <c r="F5" s="4">
        <v>110</v>
      </c>
      <c r="G5" s="3"/>
      <c r="H5" s="4"/>
      <c r="K5" s="3"/>
      <c r="L5" s="3"/>
      <c r="M5" s="3"/>
      <c r="N5" s="3"/>
      <c r="O5" s="3"/>
      <c r="P5" s="3"/>
      <c r="Q5" s="8"/>
      <c r="R5" s="8"/>
      <c r="S5" s="8"/>
      <c r="T5" s="8"/>
      <c r="U5" s="3"/>
    </row>
    <row r="6" spans="2:21" ht="21" customHeight="1" x14ac:dyDescent="0.25">
      <c r="B6" s="7" t="s">
        <v>5</v>
      </c>
      <c r="C6" s="3"/>
      <c r="D6" s="3"/>
      <c r="E6" s="3"/>
      <c r="F6" s="4" t="s">
        <v>44</v>
      </c>
      <c r="G6" s="3"/>
      <c r="H6" s="4"/>
      <c r="K6" s="3"/>
      <c r="L6" s="3"/>
      <c r="M6" s="3"/>
      <c r="N6" s="3"/>
      <c r="O6" s="3"/>
      <c r="P6" s="3"/>
      <c r="Q6" s="8"/>
      <c r="R6" s="8"/>
      <c r="S6" s="8"/>
      <c r="T6" s="8"/>
      <c r="U6" s="3"/>
    </row>
    <row r="7" spans="2:21" ht="21" customHeight="1" x14ac:dyDescent="0.25">
      <c r="B7" s="7" t="s">
        <v>6</v>
      </c>
      <c r="C7" s="3"/>
      <c r="D7" s="3"/>
      <c r="E7" s="3"/>
      <c r="F7" s="4">
        <v>110</v>
      </c>
      <c r="G7" s="9"/>
      <c r="H7" s="4" t="s">
        <v>82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1" customHeight="1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20.100000000000001" customHeight="1" x14ac:dyDescent="0.25">
      <c r="B12" s="3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15.75" thickBot="1" x14ac:dyDescent="0.3"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"/>
    </row>
    <row r="14" spans="2:21" ht="26.25" customHeight="1" thickBot="1" x14ac:dyDescent="0.3">
      <c r="B14" s="150" t="s">
        <v>8</v>
      </c>
      <c r="C14" s="12" t="s">
        <v>9</v>
      </c>
      <c r="D14" s="148" t="s">
        <v>10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5"/>
      <c r="Q14" s="13" t="s">
        <v>11</v>
      </c>
      <c r="R14" s="152" t="s">
        <v>12</v>
      </c>
      <c r="S14" s="152" t="s">
        <v>13</v>
      </c>
      <c r="T14" s="152" t="s">
        <v>14</v>
      </c>
      <c r="U14" s="152" t="s">
        <v>15</v>
      </c>
    </row>
    <row r="15" spans="2:21" ht="212.25" customHeight="1" thickBot="1" x14ac:dyDescent="0.3">
      <c r="B15" s="151"/>
      <c r="C15" s="14" t="s">
        <v>42</v>
      </c>
      <c r="D15" s="32" t="s">
        <v>34</v>
      </c>
      <c r="E15" s="32" t="s">
        <v>45</v>
      </c>
      <c r="F15" s="32" t="s">
        <v>35</v>
      </c>
      <c r="G15" s="32" t="s">
        <v>36</v>
      </c>
      <c r="H15" s="32" t="s">
        <v>89</v>
      </c>
      <c r="I15" s="32" t="s">
        <v>47</v>
      </c>
      <c r="J15" s="14" t="s">
        <v>37</v>
      </c>
      <c r="K15" s="32" t="s">
        <v>48</v>
      </c>
      <c r="L15" s="32" t="s">
        <v>38</v>
      </c>
      <c r="M15" s="32" t="s">
        <v>39</v>
      </c>
      <c r="N15" s="32" t="s">
        <v>40</v>
      </c>
      <c r="O15" s="32" t="s">
        <v>46</v>
      </c>
      <c r="P15" s="32" t="s">
        <v>41</v>
      </c>
      <c r="Q15" s="14" t="s">
        <v>42</v>
      </c>
      <c r="R15" s="153"/>
      <c r="S15" s="153"/>
      <c r="T15" s="153"/>
      <c r="U15" s="153"/>
    </row>
    <row r="16" spans="2:21" ht="26.25" customHeight="1" x14ac:dyDescent="0.25">
      <c r="B16" s="15" t="s">
        <v>16</v>
      </c>
      <c r="C16" s="16">
        <v>0</v>
      </c>
      <c r="D16" s="17">
        <v>0.39100000000000001</v>
      </c>
      <c r="E16" s="17">
        <v>3.8</v>
      </c>
      <c r="F16" s="17">
        <v>2.62</v>
      </c>
      <c r="G16" s="17">
        <v>1.24</v>
      </c>
      <c r="H16" s="17">
        <v>0.84</v>
      </c>
      <c r="I16" s="17">
        <v>2.35</v>
      </c>
      <c r="J16" s="17">
        <v>2.61</v>
      </c>
      <c r="K16" s="17">
        <v>2.67</v>
      </c>
      <c r="L16" s="17">
        <v>2.37</v>
      </c>
      <c r="M16" s="17">
        <v>0.84</v>
      </c>
      <c r="N16" s="17">
        <v>1.33</v>
      </c>
      <c r="O16" s="17">
        <v>2.5299999999999998</v>
      </c>
      <c r="P16" s="17">
        <v>3.23</v>
      </c>
      <c r="Q16" s="17">
        <v>0.38600000000000001</v>
      </c>
      <c r="R16" s="143">
        <f>SUM(C16:Q16)</f>
        <v>27.207000000000001</v>
      </c>
      <c r="S16" s="153"/>
      <c r="T16" s="153"/>
      <c r="U16" s="153"/>
    </row>
    <row r="17" spans="2:22" ht="26.25" customHeight="1" thickBot="1" x14ac:dyDescent="0.3">
      <c r="B17" s="18" t="s">
        <v>17</v>
      </c>
      <c r="C17" s="19">
        <f>+C16</f>
        <v>0</v>
      </c>
      <c r="D17" s="19">
        <f>D16+C16</f>
        <v>0.39100000000000001</v>
      </c>
      <c r="E17" s="19">
        <f>D17+E16</f>
        <v>4.1909999999999998</v>
      </c>
      <c r="F17" s="19">
        <f>E17+F16</f>
        <v>6.8109999999999999</v>
      </c>
      <c r="G17" s="19">
        <f>F17+G16</f>
        <v>8.0510000000000002</v>
      </c>
      <c r="H17" s="19">
        <f>G17+H16</f>
        <v>8.891</v>
      </c>
      <c r="I17" s="19">
        <f t="shared" ref="I17:Q17" si="0">H17+I16</f>
        <v>11.241</v>
      </c>
      <c r="J17" s="19">
        <f t="shared" si="0"/>
        <v>13.850999999999999</v>
      </c>
      <c r="K17" s="19">
        <f t="shared" si="0"/>
        <v>16.521000000000001</v>
      </c>
      <c r="L17" s="19">
        <f t="shared" si="0"/>
        <v>18.891000000000002</v>
      </c>
      <c r="M17" s="19">
        <f t="shared" si="0"/>
        <v>19.731000000000002</v>
      </c>
      <c r="N17" s="19">
        <f t="shared" si="0"/>
        <v>21.061</v>
      </c>
      <c r="O17" s="19">
        <f t="shared" si="0"/>
        <v>23.591000000000001</v>
      </c>
      <c r="P17" s="19">
        <f t="shared" si="0"/>
        <v>26.821000000000002</v>
      </c>
      <c r="Q17" s="19">
        <f t="shared" si="0"/>
        <v>27.207000000000001</v>
      </c>
      <c r="R17" s="144"/>
      <c r="S17" s="154"/>
      <c r="T17" s="154"/>
      <c r="U17" s="154"/>
    </row>
    <row r="18" spans="2:22" x14ac:dyDescent="0.25">
      <c r="B18" s="33">
        <v>1</v>
      </c>
      <c r="C18" s="99">
        <v>0.1875</v>
      </c>
      <c r="D18" s="100">
        <v>0.18888888888888888</v>
      </c>
      <c r="E18" s="100">
        <v>0.19583333333333333</v>
      </c>
      <c r="F18" s="100">
        <v>0.2013888888888889</v>
      </c>
      <c r="G18" s="101">
        <v>0.20694444444444443</v>
      </c>
      <c r="H18" s="100">
        <v>0.20833333333333334</v>
      </c>
      <c r="I18" s="100">
        <v>0.21388888888888891</v>
      </c>
      <c r="J18" s="101">
        <v>0.22013888888888888</v>
      </c>
      <c r="K18" s="102">
        <v>0.22569444444444445</v>
      </c>
      <c r="L18" s="102">
        <v>0.23125000000000001</v>
      </c>
      <c r="M18" s="102">
        <v>0.23333333333333334</v>
      </c>
      <c r="N18" s="102">
        <v>0.23750000000000002</v>
      </c>
      <c r="O18" s="102">
        <v>0.24444444444444446</v>
      </c>
      <c r="P18" s="102">
        <v>0.25</v>
      </c>
      <c r="Q18" s="101">
        <v>0.25069444444444444</v>
      </c>
      <c r="R18" s="34">
        <f>R16</f>
        <v>27.207000000000001</v>
      </c>
      <c r="S18" s="35">
        <f>Q18-C18</f>
        <v>6.3194444444444442E-2</v>
      </c>
      <c r="T18" s="36">
        <f t="shared" ref="T18:T49" si="1">60*$I$158/(S18*60*24)</f>
        <v>17.938681318681319</v>
      </c>
      <c r="U18" s="37">
        <f>C19-C18</f>
        <v>8.3333333333333315E-3</v>
      </c>
      <c r="V18" s="23"/>
    </row>
    <row r="19" spans="2:22" x14ac:dyDescent="0.25">
      <c r="B19" s="38">
        <v>2</v>
      </c>
      <c r="C19" s="101">
        <v>0.19583333333333333</v>
      </c>
      <c r="D19" s="100">
        <v>0.19722222222222222</v>
      </c>
      <c r="E19" s="100">
        <v>0.20416666666666666</v>
      </c>
      <c r="F19" s="100">
        <v>0.20972222222222223</v>
      </c>
      <c r="G19" s="101">
        <v>0.21527777777777779</v>
      </c>
      <c r="H19" s="100">
        <v>0.21666666666666667</v>
      </c>
      <c r="I19" s="100">
        <v>0.22222222222222224</v>
      </c>
      <c r="J19" s="101">
        <v>0.22847222222222224</v>
      </c>
      <c r="K19" s="102">
        <v>0.23402777777777778</v>
      </c>
      <c r="L19" s="102">
        <v>0.23958333333333334</v>
      </c>
      <c r="M19" s="102">
        <v>0.24166666666666667</v>
      </c>
      <c r="N19" s="102">
        <v>0.24583333333333335</v>
      </c>
      <c r="O19" s="102">
        <v>0.25277777777777777</v>
      </c>
      <c r="P19" s="102">
        <v>0.25833333333333336</v>
      </c>
      <c r="Q19" s="101">
        <v>0.2590277777777778</v>
      </c>
      <c r="R19" s="20">
        <f>R18</f>
        <v>27.207000000000001</v>
      </c>
      <c r="S19" s="21">
        <f>Q19-C19</f>
        <v>6.319444444444447E-2</v>
      </c>
      <c r="T19" s="22">
        <f t="shared" si="1"/>
        <v>17.938681318681311</v>
      </c>
      <c r="U19" s="39">
        <f t="shared" ref="U19:U33" si="2">C20-C19</f>
        <v>8.3333333333333315E-3</v>
      </c>
      <c r="V19" s="23"/>
    </row>
    <row r="20" spans="2:22" x14ac:dyDescent="0.25">
      <c r="B20" s="38">
        <v>3</v>
      </c>
      <c r="C20" s="101">
        <v>0.20416666666666666</v>
      </c>
      <c r="D20" s="100">
        <v>0.2048611111111111</v>
      </c>
      <c r="E20" s="100">
        <v>0.21111111111111111</v>
      </c>
      <c r="F20" s="100">
        <v>0.21805555555555556</v>
      </c>
      <c r="G20" s="101">
        <v>0.2215277777777778</v>
      </c>
      <c r="H20" s="100">
        <v>0.22291666666666668</v>
      </c>
      <c r="I20" s="100">
        <v>0.22847222222222224</v>
      </c>
      <c r="J20" s="101">
        <v>0.2361111111111111</v>
      </c>
      <c r="K20" s="102">
        <v>0.24236111111111111</v>
      </c>
      <c r="L20" s="102">
        <v>0.24791666666666667</v>
      </c>
      <c r="M20" s="102">
        <v>0.25069444444444444</v>
      </c>
      <c r="N20" s="102">
        <v>0.25555555555555554</v>
      </c>
      <c r="O20" s="102">
        <v>0.26180555555555557</v>
      </c>
      <c r="P20" s="102">
        <v>0.26805555555555555</v>
      </c>
      <c r="Q20" s="101">
        <v>0.26874999999999999</v>
      </c>
      <c r="R20" s="20">
        <f t="shared" ref="R20:R83" si="3">R19</f>
        <v>27.207000000000001</v>
      </c>
      <c r="S20" s="21">
        <f t="shared" ref="S20:S33" si="4">Q20-C20</f>
        <v>6.4583333333333326E-2</v>
      </c>
      <c r="T20" s="22">
        <f t="shared" si="1"/>
        <v>17.552903225806457</v>
      </c>
      <c r="U20" s="39">
        <f t="shared" si="2"/>
        <v>8.3333333333333592E-3</v>
      </c>
      <c r="V20" s="23"/>
    </row>
    <row r="21" spans="2:22" x14ac:dyDescent="0.25">
      <c r="B21" s="38">
        <v>4</v>
      </c>
      <c r="C21" s="101">
        <v>0.21250000000000002</v>
      </c>
      <c r="D21" s="100">
        <v>0.21319444444444446</v>
      </c>
      <c r="E21" s="100">
        <v>0.21944444444444444</v>
      </c>
      <c r="F21" s="100">
        <v>0.22638888888888889</v>
      </c>
      <c r="G21" s="101">
        <v>0.22986111111111113</v>
      </c>
      <c r="H21" s="100">
        <v>0.23125000000000001</v>
      </c>
      <c r="I21" s="100">
        <v>0.23680555555555557</v>
      </c>
      <c r="J21" s="101">
        <v>0.24444444444444446</v>
      </c>
      <c r="K21" s="102">
        <v>0.25069444444444444</v>
      </c>
      <c r="L21" s="102">
        <v>0.25624999999999998</v>
      </c>
      <c r="M21" s="102">
        <v>0.2590277777777778</v>
      </c>
      <c r="N21" s="102">
        <v>0.2638888888888889</v>
      </c>
      <c r="O21" s="102">
        <v>0.27013888888888887</v>
      </c>
      <c r="P21" s="102">
        <v>0.27638888888888891</v>
      </c>
      <c r="Q21" s="101">
        <v>0.27708333333333335</v>
      </c>
      <c r="R21" s="20">
        <f t="shared" si="3"/>
        <v>27.207000000000001</v>
      </c>
      <c r="S21" s="21">
        <f t="shared" si="4"/>
        <v>6.4583333333333326E-2</v>
      </c>
      <c r="T21" s="22">
        <f t="shared" si="1"/>
        <v>17.552903225806457</v>
      </c>
      <c r="U21" s="39">
        <f t="shared" si="2"/>
        <v>8.3333333333333315E-3</v>
      </c>
      <c r="V21" s="23"/>
    </row>
    <row r="22" spans="2:22" x14ac:dyDescent="0.25">
      <c r="B22" s="38">
        <v>5</v>
      </c>
      <c r="C22" s="101">
        <v>0.22083333333333335</v>
      </c>
      <c r="D22" s="100">
        <v>0.2215277777777778</v>
      </c>
      <c r="E22" s="100">
        <v>0.2277777777777778</v>
      </c>
      <c r="F22" s="100">
        <v>0.23333333333333334</v>
      </c>
      <c r="G22" s="101">
        <v>0.23680555555555557</v>
      </c>
      <c r="H22" s="100">
        <v>0.23819444444444446</v>
      </c>
      <c r="I22" s="100">
        <v>0.24375000000000002</v>
      </c>
      <c r="J22" s="101">
        <v>0.25138888888888888</v>
      </c>
      <c r="K22" s="102">
        <v>0.25763888888888886</v>
      </c>
      <c r="L22" s="102">
        <v>0.26319444444444445</v>
      </c>
      <c r="M22" s="102">
        <v>0.26666666666666666</v>
      </c>
      <c r="N22" s="102">
        <v>0.2722222222222222</v>
      </c>
      <c r="O22" s="102">
        <v>0.28125</v>
      </c>
      <c r="P22" s="102">
        <v>0.28819444444444442</v>
      </c>
      <c r="Q22" s="101">
        <v>0.28888888888888886</v>
      </c>
      <c r="R22" s="20">
        <f t="shared" si="3"/>
        <v>27.207000000000001</v>
      </c>
      <c r="S22" s="21">
        <f t="shared" si="4"/>
        <v>6.8055555555555508E-2</v>
      </c>
      <c r="T22" s="22">
        <f t="shared" si="1"/>
        <v>16.657346938775522</v>
      </c>
      <c r="U22" s="39">
        <f t="shared" si="2"/>
        <v>8.3333333333333315E-3</v>
      </c>
      <c r="V22" s="23"/>
    </row>
    <row r="23" spans="2:22" x14ac:dyDescent="0.25">
      <c r="B23" s="38">
        <v>6</v>
      </c>
      <c r="C23" s="101">
        <v>0.22916666666666669</v>
      </c>
      <c r="D23" s="100">
        <v>0.22986111111111113</v>
      </c>
      <c r="E23" s="100">
        <v>0.2361111111111111</v>
      </c>
      <c r="F23" s="100">
        <v>0.24166666666666667</v>
      </c>
      <c r="G23" s="101">
        <v>0.24513888888888891</v>
      </c>
      <c r="H23" s="100">
        <v>0.24652777777777779</v>
      </c>
      <c r="I23" s="100">
        <v>0.25208333333333333</v>
      </c>
      <c r="J23" s="101">
        <v>0.25972222222222224</v>
      </c>
      <c r="K23" s="102">
        <v>0.26597222222222222</v>
      </c>
      <c r="L23" s="102">
        <v>0.27152777777777776</v>
      </c>
      <c r="M23" s="102">
        <v>0.27500000000000002</v>
      </c>
      <c r="N23" s="102">
        <v>0.28055555555555556</v>
      </c>
      <c r="O23" s="102">
        <v>0.2895833333333333</v>
      </c>
      <c r="P23" s="102">
        <v>0.29652777777777778</v>
      </c>
      <c r="Q23" s="101">
        <v>0.29722222222222222</v>
      </c>
      <c r="R23" s="20">
        <f t="shared" si="3"/>
        <v>27.207000000000001</v>
      </c>
      <c r="S23" s="21">
        <f t="shared" si="4"/>
        <v>6.8055555555555536E-2</v>
      </c>
      <c r="T23" s="22">
        <f t="shared" si="1"/>
        <v>16.657346938775515</v>
      </c>
      <c r="U23" s="39">
        <f t="shared" si="2"/>
        <v>8.3333333333333315E-3</v>
      </c>
      <c r="V23" s="23"/>
    </row>
    <row r="24" spans="2:22" x14ac:dyDescent="0.25">
      <c r="B24" s="38">
        <v>7</v>
      </c>
      <c r="C24" s="101">
        <v>0.23750000000000002</v>
      </c>
      <c r="D24" s="100">
        <v>0.23819444444444446</v>
      </c>
      <c r="E24" s="100">
        <v>0.24444444444444446</v>
      </c>
      <c r="F24" s="100">
        <v>0.25</v>
      </c>
      <c r="G24" s="101">
        <v>0.25347222222222221</v>
      </c>
      <c r="H24" s="100">
        <v>0.25486111111111109</v>
      </c>
      <c r="I24" s="100">
        <v>0.26041666666666669</v>
      </c>
      <c r="J24" s="101">
        <v>0.26805555555555555</v>
      </c>
      <c r="K24" s="102">
        <v>0.27430555555555558</v>
      </c>
      <c r="L24" s="102">
        <v>0.27986111111111112</v>
      </c>
      <c r="M24" s="102">
        <v>0.28333333333333333</v>
      </c>
      <c r="N24" s="102">
        <v>0.28888888888888886</v>
      </c>
      <c r="O24" s="102">
        <v>0.29791666666666666</v>
      </c>
      <c r="P24" s="102">
        <v>0.30486111111111114</v>
      </c>
      <c r="Q24" s="101">
        <v>0.30555555555555558</v>
      </c>
      <c r="R24" s="20">
        <f t="shared" si="3"/>
        <v>27.207000000000001</v>
      </c>
      <c r="S24" s="21">
        <f t="shared" si="4"/>
        <v>6.8055555555555564E-2</v>
      </c>
      <c r="T24" s="22">
        <f t="shared" si="1"/>
        <v>16.657346938775508</v>
      </c>
      <c r="U24" s="39">
        <f t="shared" si="2"/>
        <v>8.3333333333333315E-3</v>
      </c>
      <c r="V24" s="23"/>
    </row>
    <row r="25" spans="2:22" x14ac:dyDescent="0.25">
      <c r="B25" s="38">
        <v>8</v>
      </c>
      <c r="C25" s="101">
        <v>0.24583333333333335</v>
      </c>
      <c r="D25" s="100">
        <v>0.24652777777777779</v>
      </c>
      <c r="E25" s="100">
        <v>0.25277777777777777</v>
      </c>
      <c r="F25" s="100">
        <v>0.25833333333333336</v>
      </c>
      <c r="G25" s="101">
        <v>0.26180555555555557</v>
      </c>
      <c r="H25" s="100">
        <v>0.2638888888888889</v>
      </c>
      <c r="I25" s="100">
        <v>0.27013888888888887</v>
      </c>
      <c r="J25" s="101">
        <v>0.27847222222222223</v>
      </c>
      <c r="K25" s="102">
        <v>0.28680555555555554</v>
      </c>
      <c r="L25" s="102">
        <v>0.29305555555555557</v>
      </c>
      <c r="M25" s="102">
        <v>0.29652777777777778</v>
      </c>
      <c r="N25" s="102">
        <v>0.30208333333333337</v>
      </c>
      <c r="O25" s="102">
        <v>0.31111111111111112</v>
      </c>
      <c r="P25" s="102">
        <v>0.31805555555555559</v>
      </c>
      <c r="Q25" s="101">
        <v>0.31875000000000003</v>
      </c>
      <c r="R25" s="20">
        <f t="shared" si="3"/>
        <v>27.207000000000001</v>
      </c>
      <c r="S25" s="21">
        <f t="shared" si="4"/>
        <v>7.2916666666666685E-2</v>
      </c>
      <c r="T25" s="22">
        <f t="shared" si="1"/>
        <v>15.546857142857139</v>
      </c>
      <c r="U25" s="39">
        <f t="shared" si="2"/>
        <v>8.3333333333333037E-3</v>
      </c>
      <c r="V25" s="23"/>
    </row>
    <row r="26" spans="2:22" x14ac:dyDescent="0.25">
      <c r="B26" s="38">
        <v>9</v>
      </c>
      <c r="C26" s="101">
        <v>0.25416666666666665</v>
      </c>
      <c r="D26" s="100">
        <v>0.25486111111111109</v>
      </c>
      <c r="E26" s="100">
        <v>0.26111111111111113</v>
      </c>
      <c r="F26" s="100">
        <v>0.26666666666666666</v>
      </c>
      <c r="G26" s="101">
        <v>0.27013888888888887</v>
      </c>
      <c r="H26" s="100">
        <v>0.2722222222222222</v>
      </c>
      <c r="I26" s="100">
        <v>0.27847222222222223</v>
      </c>
      <c r="J26" s="101">
        <v>0.28680555555555554</v>
      </c>
      <c r="K26" s="102">
        <v>0.2951388888888889</v>
      </c>
      <c r="L26" s="102">
        <v>0.30138888888888893</v>
      </c>
      <c r="M26" s="102">
        <v>0.30486111111111114</v>
      </c>
      <c r="N26" s="102">
        <v>0.31041666666666667</v>
      </c>
      <c r="O26" s="102">
        <v>0.31944444444444448</v>
      </c>
      <c r="P26" s="102">
        <v>0.3263888888888889</v>
      </c>
      <c r="Q26" s="101">
        <v>0.32708333333333334</v>
      </c>
      <c r="R26" s="20">
        <f t="shared" si="3"/>
        <v>27.207000000000001</v>
      </c>
      <c r="S26" s="21">
        <f t="shared" si="4"/>
        <v>7.2916666666666685E-2</v>
      </c>
      <c r="T26" s="22">
        <f t="shared" si="1"/>
        <v>15.546857142857139</v>
      </c>
      <c r="U26" s="39">
        <f t="shared" si="2"/>
        <v>4.8611111111111494E-3</v>
      </c>
      <c r="V26" s="23"/>
    </row>
    <row r="27" spans="2:22" x14ac:dyDescent="0.25">
      <c r="B27" s="38">
        <v>10</v>
      </c>
      <c r="C27" s="101">
        <v>0.2590277777777778</v>
      </c>
      <c r="D27" s="100">
        <v>0.26041666666666669</v>
      </c>
      <c r="E27" s="100">
        <v>0.26874999999999999</v>
      </c>
      <c r="F27" s="100">
        <v>0.27638888888888891</v>
      </c>
      <c r="G27" s="101">
        <v>0.28125</v>
      </c>
      <c r="H27" s="100">
        <v>0.28263888888888888</v>
      </c>
      <c r="I27" s="100">
        <v>0.28888888888888886</v>
      </c>
      <c r="J27" s="101">
        <v>0.29722222222222222</v>
      </c>
      <c r="K27" s="102">
        <v>0.30347222222222225</v>
      </c>
      <c r="L27" s="102">
        <v>0.30972222222222223</v>
      </c>
      <c r="M27" s="102">
        <v>0.3125</v>
      </c>
      <c r="N27" s="102">
        <v>0.31805555555555559</v>
      </c>
      <c r="O27" s="102">
        <v>0.32569444444444445</v>
      </c>
      <c r="P27" s="102">
        <v>0.33263888888888893</v>
      </c>
      <c r="Q27" s="101">
        <v>0.33333333333333331</v>
      </c>
      <c r="R27" s="20">
        <f t="shared" si="3"/>
        <v>27.207000000000001</v>
      </c>
      <c r="S27" s="21">
        <f t="shared" si="4"/>
        <v>7.4305555555555514E-2</v>
      </c>
      <c r="T27" s="22">
        <f t="shared" si="1"/>
        <v>15.256261682243002</v>
      </c>
      <c r="U27" s="39">
        <f t="shared" si="2"/>
        <v>4.8611111111110938E-3</v>
      </c>
      <c r="V27" s="23"/>
    </row>
    <row r="28" spans="2:22" x14ac:dyDescent="0.25">
      <c r="B28" s="38">
        <v>11</v>
      </c>
      <c r="C28" s="101">
        <v>0.2638888888888889</v>
      </c>
      <c r="D28" s="100">
        <v>0.26527777777777778</v>
      </c>
      <c r="E28" s="100">
        <v>0.27361111111111114</v>
      </c>
      <c r="F28" s="100">
        <v>0.28125</v>
      </c>
      <c r="G28" s="101">
        <v>0.28611111111111109</v>
      </c>
      <c r="H28" s="100">
        <v>0.28749999999999998</v>
      </c>
      <c r="I28" s="100">
        <v>0.29375000000000001</v>
      </c>
      <c r="J28" s="101">
        <v>0.30208333333333337</v>
      </c>
      <c r="K28" s="102">
        <v>0.30833333333333335</v>
      </c>
      <c r="L28" s="102">
        <v>0.31458333333333333</v>
      </c>
      <c r="M28" s="102">
        <v>0.31736111111111115</v>
      </c>
      <c r="N28" s="102">
        <v>0.32291666666666669</v>
      </c>
      <c r="O28" s="102">
        <v>0.3305555555555556</v>
      </c>
      <c r="P28" s="102">
        <v>0.33749999999999997</v>
      </c>
      <c r="Q28" s="101">
        <v>0.33819444444444441</v>
      </c>
      <c r="R28" s="20">
        <f t="shared" si="3"/>
        <v>27.207000000000001</v>
      </c>
      <c r="S28" s="21">
        <f t="shared" si="4"/>
        <v>7.4305555555555514E-2</v>
      </c>
      <c r="T28" s="22">
        <f t="shared" si="1"/>
        <v>15.256261682243002</v>
      </c>
      <c r="U28" s="39">
        <f t="shared" si="2"/>
        <v>5.5555555555555358E-3</v>
      </c>
      <c r="V28" s="23"/>
    </row>
    <row r="29" spans="2:22" x14ac:dyDescent="0.25">
      <c r="B29" s="38">
        <v>12</v>
      </c>
      <c r="C29" s="101">
        <v>0.26944444444444443</v>
      </c>
      <c r="D29" s="100">
        <v>0.27083333333333331</v>
      </c>
      <c r="E29" s="100">
        <v>0.27916666666666667</v>
      </c>
      <c r="F29" s="100">
        <v>0.28680555555555554</v>
      </c>
      <c r="G29" s="101">
        <v>0.29166666666666669</v>
      </c>
      <c r="H29" s="100">
        <v>0.29305555555555557</v>
      </c>
      <c r="I29" s="100">
        <v>0.29930555555555555</v>
      </c>
      <c r="J29" s="101">
        <v>0.30763888888888891</v>
      </c>
      <c r="K29" s="102">
        <v>0.31388888888888888</v>
      </c>
      <c r="L29" s="102">
        <v>0.32013888888888892</v>
      </c>
      <c r="M29" s="102">
        <v>0.32291666666666669</v>
      </c>
      <c r="N29" s="102">
        <v>0.32847222222222222</v>
      </c>
      <c r="O29" s="102">
        <v>0.33611111111111108</v>
      </c>
      <c r="P29" s="102">
        <v>0.34305555555555556</v>
      </c>
      <c r="Q29" s="101">
        <v>0.34375</v>
      </c>
      <c r="R29" s="20">
        <f t="shared" si="3"/>
        <v>27.207000000000001</v>
      </c>
      <c r="S29" s="21">
        <f t="shared" si="4"/>
        <v>7.4305555555555569E-2</v>
      </c>
      <c r="T29" s="22">
        <f t="shared" si="1"/>
        <v>15.25626168224299</v>
      </c>
      <c r="U29" s="39">
        <f t="shared" si="2"/>
        <v>4.8611111111111494E-3</v>
      </c>
      <c r="V29" s="23"/>
    </row>
    <row r="30" spans="2:22" x14ac:dyDescent="0.25">
      <c r="B30" s="38">
        <v>13</v>
      </c>
      <c r="C30" s="101">
        <v>0.27430555555555558</v>
      </c>
      <c r="D30" s="100">
        <v>0.27569444444444446</v>
      </c>
      <c r="E30" s="100">
        <v>0.28402777777777777</v>
      </c>
      <c r="F30" s="100">
        <v>0.29166666666666669</v>
      </c>
      <c r="G30" s="101">
        <v>0.29652777777777778</v>
      </c>
      <c r="H30" s="100">
        <v>0.29791666666666666</v>
      </c>
      <c r="I30" s="100">
        <v>0.3041666666666667</v>
      </c>
      <c r="J30" s="101">
        <v>0.3125</v>
      </c>
      <c r="K30" s="102">
        <v>0.31875000000000003</v>
      </c>
      <c r="L30" s="102">
        <v>0.32500000000000001</v>
      </c>
      <c r="M30" s="102">
        <v>0.32777777777777778</v>
      </c>
      <c r="N30" s="102">
        <v>0.33333333333333331</v>
      </c>
      <c r="O30" s="102">
        <v>0.34097222222222218</v>
      </c>
      <c r="P30" s="102">
        <v>0.34791666666666665</v>
      </c>
      <c r="Q30" s="101">
        <v>0.34861111111111109</v>
      </c>
      <c r="R30" s="20">
        <f t="shared" si="3"/>
        <v>27.207000000000001</v>
      </c>
      <c r="S30" s="21">
        <f t="shared" si="4"/>
        <v>7.4305555555555514E-2</v>
      </c>
      <c r="T30" s="22">
        <f t="shared" si="1"/>
        <v>15.256261682243002</v>
      </c>
      <c r="U30" s="39">
        <f>C31-C30</f>
        <v>5.5555555555555358E-3</v>
      </c>
      <c r="V30" s="23"/>
    </row>
    <row r="31" spans="2:22" x14ac:dyDescent="0.25">
      <c r="B31" s="38">
        <v>14</v>
      </c>
      <c r="C31" s="101">
        <v>0.27986111111111112</v>
      </c>
      <c r="D31" s="100">
        <v>0.28125</v>
      </c>
      <c r="E31" s="100">
        <v>0.2895833333333333</v>
      </c>
      <c r="F31" s="100">
        <v>0.29583333333333334</v>
      </c>
      <c r="G31" s="101">
        <v>0.30208333333333337</v>
      </c>
      <c r="H31" s="100">
        <v>0.3041666666666667</v>
      </c>
      <c r="I31" s="100">
        <v>0.31041666666666667</v>
      </c>
      <c r="J31" s="101">
        <v>0.31875000000000003</v>
      </c>
      <c r="K31" s="102">
        <v>0.32708333333333334</v>
      </c>
      <c r="L31" s="102">
        <v>0.33333333333333331</v>
      </c>
      <c r="M31" s="102">
        <v>0.33680555555555552</v>
      </c>
      <c r="N31" s="102">
        <v>0.34236111111111112</v>
      </c>
      <c r="O31" s="102">
        <v>0.35069444444444442</v>
      </c>
      <c r="P31" s="102">
        <v>0.3569444444444444</v>
      </c>
      <c r="Q31" s="101">
        <v>0.3576388888888889</v>
      </c>
      <c r="R31" s="20">
        <f t="shared" si="3"/>
        <v>27.207000000000001</v>
      </c>
      <c r="S31" s="21">
        <f t="shared" si="4"/>
        <v>7.7777777777777779E-2</v>
      </c>
      <c r="T31" s="22">
        <f t="shared" si="1"/>
        <v>14.575178571428571</v>
      </c>
      <c r="U31" s="39">
        <f t="shared" si="2"/>
        <v>4.8611111111110938E-3</v>
      </c>
      <c r="V31" s="23"/>
    </row>
    <row r="32" spans="2:22" x14ac:dyDescent="0.25">
      <c r="B32" s="38">
        <v>15</v>
      </c>
      <c r="C32" s="101">
        <v>0.28472222222222221</v>
      </c>
      <c r="D32" s="100">
        <v>0.28611111111111109</v>
      </c>
      <c r="E32" s="100">
        <v>0.29444444444444445</v>
      </c>
      <c r="F32" s="100">
        <v>0.30069444444444449</v>
      </c>
      <c r="G32" s="101">
        <v>0.30694444444444446</v>
      </c>
      <c r="H32" s="100">
        <v>0.30902777777777779</v>
      </c>
      <c r="I32" s="100">
        <v>0.31527777777777777</v>
      </c>
      <c r="J32" s="101">
        <v>0.32361111111111113</v>
      </c>
      <c r="K32" s="102">
        <v>0.33194444444444449</v>
      </c>
      <c r="L32" s="102">
        <v>0.33819444444444441</v>
      </c>
      <c r="M32" s="102">
        <v>0.34166666666666667</v>
      </c>
      <c r="N32" s="102">
        <v>0.34722222222222221</v>
      </c>
      <c r="O32" s="102">
        <v>0.35555555555555551</v>
      </c>
      <c r="P32" s="102">
        <v>0.36180555555555555</v>
      </c>
      <c r="Q32" s="101">
        <v>0.36249999999999999</v>
      </c>
      <c r="R32" s="20">
        <f t="shared" si="3"/>
        <v>27.207000000000001</v>
      </c>
      <c r="S32" s="21">
        <f t="shared" si="4"/>
        <v>7.7777777777777779E-2</v>
      </c>
      <c r="T32" s="22">
        <f t="shared" si="1"/>
        <v>14.575178571428571</v>
      </c>
      <c r="U32" s="39">
        <f t="shared" si="2"/>
        <v>5.5555555555555913E-3</v>
      </c>
      <c r="V32" s="23"/>
    </row>
    <row r="33" spans="2:22" x14ac:dyDescent="0.25">
      <c r="B33" s="38">
        <v>16</v>
      </c>
      <c r="C33" s="101">
        <v>0.2902777777777778</v>
      </c>
      <c r="D33" s="100">
        <v>0.29166666666666669</v>
      </c>
      <c r="E33" s="100">
        <v>0.30000000000000004</v>
      </c>
      <c r="F33" s="100">
        <v>0.30625000000000002</v>
      </c>
      <c r="G33" s="101">
        <v>0.3125</v>
      </c>
      <c r="H33" s="100">
        <v>0.31458333333333333</v>
      </c>
      <c r="I33" s="100">
        <v>0.32083333333333336</v>
      </c>
      <c r="J33" s="101">
        <v>0.32916666666666666</v>
      </c>
      <c r="K33" s="102">
        <v>0.33749999999999997</v>
      </c>
      <c r="L33" s="102">
        <v>0.34375</v>
      </c>
      <c r="M33" s="102">
        <v>0.34722222222222221</v>
      </c>
      <c r="N33" s="102">
        <v>0.35277777777777775</v>
      </c>
      <c r="O33" s="102">
        <v>0.3611111111111111</v>
      </c>
      <c r="P33" s="102">
        <v>0.36736111111111108</v>
      </c>
      <c r="Q33" s="101">
        <v>0.36805555555555552</v>
      </c>
      <c r="R33" s="20">
        <f t="shared" si="3"/>
        <v>27.207000000000001</v>
      </c>
      <c r="S33" s="21">
        <f t="shared" si="4"/>
        <v>7.7777777777777724E-2</v>
      </c>
      <c r="T33" s="22">
        <f t="shared" si="1"/>
        <v>14.575178571428584</v>
      </c>
      <c r="U33" s="39">
        <f t="shared" si="2"/>
        <v>4.8611111111110938E-3</v>
      </c>
      <c r="V33" s="23"/>
    </row>
    <row r="34" spans="2:22" x14ac:dyDescent="0.25">
      <c r="B34" s="38">
        <v>17</v>
      </c>
      <c r="C34" s="101">
        <v>0.2951388888888889</v>
      </c>
      <c r="D34" s="100">
        <v>0.29652777777777778</v>
      </c>
      <c r="E34" s="100">
        <v>0.30486111111111114</v>
      </c>
      <c r="F34" s="100">
        <v>0.31111111111111112</v>
      </c>
      <c r="G34" s="101">
        <v>0.31736111111111115</v>
      </c>
      <c r="H34" s="100">
        <v>0.31944444444444448</v>
      </c>
      <c r="I34" s="100">
        <v>0.32569444444444445</v>
      </c>
      <c r="J34" s="101">
        <v>0.33402777777777776</v>
      </c>
      <c r="K34" s="102">
        <v>0.34236111111111112</v>
      </c>
      <c r="L34" s="102">
        <v>0.34861111111111109</v>
      </c>
      <c r="M34" s="102">
        <v>0.3520833333333333</v>
      </c>
      <c r="N34" s="102">
        <v>0.3576388888888889</v>
      </c>
      <c r="O34" s="102">
        <v>0.3659722222222222</v>
      </c>
      <c r="P34" s="102">
        <v>0.37222222222222223</v>
      </c>
      <c r="Q34" s="101">
        <v>0.37291666666666667</v>
      </c>
      <c r="R34" s="20">
        <f t="shared" si="3"/>
        <v>27.207000000000001</v>
      </c>
      <c r="S34" s="21">
        <f t="shared" ref="S34:S97" si="5">Q34-C34</f>
        <v>7.7777777777777779E-2</v>
      </c>
      <c r="T34" s="22">
        <f t="shared" si="1"/>
        <v>14.575178571428571</v>
      </c>
      <c r="U34" s="39">
        <f t="shared" ref="U34:U97" si="6">C35-C34</f>
        <v>5.5555555555555913E-3</v>
      </c>
      <c r="V34" s="23"/>
    </row>
    <row r="35" spans="2:22" x14ac:dyDescent="0.25">
      <c r="B35" s="38">
        <v>18</v>
      </c>
      <c r="C35" s="101">
        <v>0.30069444444444449</v>
      </c>
      <c r="D35" s="100">
        <v>0.30208333333333337</v>
      </c>
      <c r="E35" s="100">
        <v>0.31041666666666667</v>
      </c>
      <c r="F35" s="100">
        <v>0.31666666666666671</v>
      </c>
      <c r="G35" s="101">
        <v>0.32291666666666669</v>
      </c>
      <c r="H35" s="100">
        <v>0.32500000000000001</v>
      </c>
      <c r="I35" s="100">
        <v>0.33125000000000004</v>
      </c>
      <c r="J35" s="101">
        <v>0.33958333333333329</v>
      </c>
      <c r="K35" s="102">
        <v>0.34791666666666665</v>
      </c>
      <c r="L35" s="102">
        <v>0.35416666666666663</v>
      </c>
      <c r="M35" s="102">
        <v>0.3576388888888889</v>
      </c>
      <c r="N35" s="102">
        <v>0.36319444444444443</v>
      </c>
      <c r="O35" s="102">
        <v>0.37152777777777779</v>
      </c>
      <c r="P35" s="102">
        <v>0.37777777777777777</v>
      </c>
      <c r="Q35" s="101">
        <v>0.37847222222222221</v>
      </c>
      <c r="R35" s="20">
        <f t="shared" si="3"/>
        <v>27.207000000000001</v>
      </c>
      <c r="S35" s="21">
        <f t="shared" si="5"/>
        <v>7.7777777777777724E-2</v>
      </c>
      <c r="T35" s="22">
        <f t="shared" si="1"/>
        <v>14.575178571428584</v>
      </c>
      <c r="U35" s="39">
        <f t="shared" si="6"/>
        <v>4.8611111111110938E-3</v>
      </c>
      <c r="V35" s="23"/>
    </row>
    <row r="36" spans="2:22" x14ac:dyDescent="0.25">
      <c r="B36" s="38">
        <v>19</v>
      </c>
      <c r="C36" s="101">
        <v>0.30555555555555558</v>
      </c>
      <c r="D36" s="100">
        <v>0.30694444444444446</v>
      </c>
      <c r="E36" s="100">
        <v>0.31527777777777777</v>
      </c>
      <c r="F36" s="100">
        <v>0.3215277777777778</v>
      </c>
      <c r="G36" s="101">
        <v>0.32777777777777778</v>
      </c>
      <c r="H36" s="100">
        <v>0.32986111111111116</v>
      </c>
      <c r="I36" s="100">
        <v>0.33611111111111108</v>
      </c>
      <c r="J36" s="101">
        <v>0.34444444444444444</v>
      </c>
      <c r="K36" s="102">
        <v>0.35277777777777775</v>
      </c>
      <c r="L36" s="102">
        <v>0.35902777777777778</v>
      </c>
      <c r="M36" s="102">
        <v>0.36249999999999999</v>
      </c>
      <c r="N36" s="102">
        <v>0.36805555555555552</v>
      </c>
      <c r="O36" s="102">
        <v>0.37638888888888888</v>
      </c>
      <c r="P36" s="102">
        <v>0.38263888888888886</v>
      </c>
      <c r="Q36" s="101">
        <v>0.38333333333333336</v>
      </c>
      <c r="R36" s="20">
        <f t="shared" si="3"/>
        <v>27.207000000000001</v>
      </c>
      <c r="S36" s="21">
        <f t="shared" si="5"/>
        <v>7.7777777777777779E-2</v>
      </c>
      <c r="T36" s="22">
        <f t="shared" si="1"/>
        <v>14.575178571428571</v>
      </c>
      <c r="U36" s="39">
        <f t="shared" si="6"/>
        <v>4.8611111111110938E-3</v>
      </c>
      <c r="V36" s="23"/>
    </row>
    <row r="37" spans="2:22" x14ac:dyDescent="0.25">
      <c r="B37" s="38">
        <v>20</v>
      </c>
      <c r="C37" s="101">
        <v>0.31041666666666667</v>
      </c>
      <c r="D37" s="100">
        <v>0.31180555555555556</v>
      </c>
      <c r="E37" s="100">
        <v>0.32013888888888892</v>
      </c>
      <c r="F37" s="100">
        <v>0.3263888888888889</v>
      </c>
      <c r="G37" s="101">
        <v>0.33263888888888893</v>
      </c>
      <c r="H37" s="100">
        <v>0.3347222222222222</v>
      </c>
      <c r="I37" s="100">
        <v>0.34097222222222218</v>
      </c>
      <c r="J37" s="101">
        <v>0.34930555555555554</v>
      </c>
      <c r="K37" s="102">
        <v>0.3576388888888889</v>
      </c>
      <c r="L37" s="102">
        <v>0.36388888888888887</v>
      </c>
      <c r="M37" s="102">
        <v>0.36736111111111108</v>
      </c>
      <c r="N37" s="102">
        <v>0.37291666666666667</v>
      </c>
      <c r="O37" s="102">
        <v>0.38124999999999998</v>
      </c>
      <c r="P37" s="102">
        <v>0.38750000000000001</v>
      </c>
      <c r="Q37" s="101">
        <v>0.38819444444444445</v>
      </c>
      <c r="R37" s="20">
        <f t="shared" si="3"/>
        <v>27.207000000000001</v>
      </c>
      <c r="S37" s="21">
        <f t="shared" si="5"/>
        <v>7.7777777777777779E-2</v>
      </c>
      <c r="T37" s="22">
        <f t="shared" si="1"/>
        <v>14.575178571428571</v>
      </c>
      <c r="U37" s="39">
        <f t="shared" si="6"/>
        <v>5.5555555555555913E-3</v>
      </c>
      <c r="V37" s="23"/>
    </row>
    <row r="38" spans="2:22" x14ac:dyDescent="0.25">
      <c r="B38" s="38">
        <v>21</v>
      </c>
      <c r="C38" s="101">
        <v>0.31597222222222227</v>
      </c>
      <c r="D38" s="100">
        <v>0.31736111111111115</v>
      </c>
      <c r="E38" s="100">
        <v>0.32569444444444445</v>
      </c>
      <c r="F38" s="100">
        <v>0.33194444444444449</v>
      </c>
      <c r="G38" s="101">
        <v>0.33819444444444441</v>
      </c>
      <c r="H38" s="100">
        <v>0.34027777777777773</v>
      </c>
      <c r="I38" s="100">
        <v>0.34652777777777777</v>
      </c>
      <c r="J38" s="101">
        <v>0.35486111111111107</v>
      </c>
      <c r="K38" s="102">
        <v>0.36319444444444443</v>
      </c>
      <c r="L38" s="102">
        <v>0.36944444444444441</v>
      </c>
      <c r="M38" s="102">
        <v>0.37291666666666667</v>
      </c>
      <c r="N38" s="102">
        <v>0.37847222222222221</v>
      </c>
      <c r="O38" s="102">
        <v>0.38680555555555557</v>
      </c>
      <c r="P38" s="102">
        <v>0.39305555555555555</v>
      </c>
      <c r="Q38" s="101">
        <v>0.39374999999999999</v>
      </c>
      <c r="R38" s="20">
        <f t="shared" si="3"/>
        <v>27.207000000000001</v>
      </c>
      <c r="S38" s="21">
        <f t="shared" si="5"/>
        <v>7.7777777777777724E-2</v>
      </c>
      <c r="T38" s="22">
        <f t="shared" si="1"/>
        <v>14.575178571428584</v>
      </c>
      <c r="U38" s="39">
        <f t="shared" si="6"/>
        <v>4.8611111111110938E-3</v>
      </c>
      <c r="V38" s="23"/>
    </row>
    <row r="39" spans="2:22" x14ac:dyDescent="0.25">
      <c r="B39" s="38">
        <v>22</v>
      </c>
      <c r="C39" s="101">
        <v>0.32083333333333336</v>
      </c>
      <c r="D39" s="100">
        <v>0.32222222222222224</v>
      </c>
      <c r="E39" s="100">
        <v>0.3305555555555556</v>
      </c>
      <c r="F39" s="100">
        <v>0.33680555555555552</v>
      </c>
      <c r="G39" s="101">
        <v>0.34305555555555556</v>
      </c>
      <c r="H39" s="100">
        <v>0.34513888888888888</v>
      </c>
      <c r="I39" s="100">
        <v>0.35138888888888886</v>
      </c>
      <c r="J39" s="101">
        <v>0.35972222222222222</v>
      </c>
      <c r="K39" s="102">
        <v>0.36805555555555552</v>
      </c>
      <c r="L39" s="102">
        <v>0.37430555555555556</v>
      </c>
      <c r="M39" s="102">
        <v>0.37777777777777777</v>
      </c>
      <c r="N39" s="102">
        <v>0.38333333333333336</v>
      </c>
      <c r="O39" s="102">
        <v>0.39166666666666666</v>
      </c>
      <c r="P39" s="102">
        <v>0.39791666666666664</v>
      </c>
      <c r="Q39" s="101">
        <v>0.39861111111111114</v>
      </c>
      <c r="R39" s="20">
        <f t="shared" si="3"/>
        <v>27.207000000000001</v>
      </c>
      <c r="S39" s="21">
        <f t="shared" si="5"/>
        <v>7.7777777777777779E-2</v>
      </c>
      <c r="T39" s="22">
        <f t="shared" si="1"/>
        <v>14.575178571428571</v>
      </c>
      <c r="U39" s="39">
        <f t="shared" si="6"/>
        <v>5.5555555555555358E-3</v>
      </c>
      <c r="V39" s="23"/>
    </row>
    <row r="40" spans="2:22" x14ac:dyDescent="0.25">
      <c r="B40" s="38">
        <v>23</v>
      </c>
      <c r="C40" s="101">
        <v>0.3263888888888889</v>
      </c>
      <c r="D40" s="100">
        <v>0.32777777777777778</v>
      </c>
      <c r="E40" s="100">
        <v>0.33611111111111108</v>
      </c>
      <c r="F40" s="100">
        <v>0.34236111111111112</v>
      </c>
      <c r="G40" s="101">
        <v>0.34861111111111109</v>
      </c>
      <c r="H40" s="100">
        <v>0.35069444444444442</v>
      </c>
      <c r="I40" s="100">
        <v>0.3569444444444444</v>
      </c>
      <c r="J40" s="101">
        <v>0.36527777777777776</v>
      </c>
      <c r="K40" s="102">
        <v>0.37361111111111112</v>
      </c>
      <c r="L40" s="102">
        <v>0.37986111111111109</v>
      </c>
      <c r="M40" s="102">
        <v>0.38333333333333336</v>
      </c>
      <c r="N40" s="102">
        <v>0.3888888888888889</v>
      </c>
      <c r="O40" s="102">
        <v>0.3972222222222222</v>
      </c>
      <c r="P40" s="102">
        <v>0.40347222222222223</v>
      </c>
      <c r="Q40" s="101">
        <v>0.40416666666666667</v>
      </c>
      <c r="R40" s="20">
        <f t="shared" si="3"/>
        <v>27.207000000000001</v>
      </c>
      <c r="S40" s="21">
        <f t="shared" si="5"/>
        <v>7.7777777777777779E-2</v>
      </c>
      <c r="T40" s="22">
        <f t="shared" si="1"/>
        <v>14.575178571428571</v>
      </c>
      <c r="U40" s="39">
        <f t="shared" si="6"/>
        <v>4.8611111111111494E-3</v>
      </c>
      <c r="V40" s="23"/>
    </row>
    <row r="41" spans="2:22" x14ac:dyDescent="0.25">
      <c r="B41" s="38">
        <v>24</v>
      </c>
      <c r="C41" s="101">
        <v>0.33125000000000004</v>
      </c>
      <c r="D41" s="100">
        <v>0.33263888888888893</v>
      </c>
      <c r="E41" s="100">
        <v>0.34097222222222218</v>
      </c>
      <c r="F41" s="100">
        <v>0.34722222222222221</v>
      </c>
      <c r="G41" s="101">
        <v>0.35347222222222219</v>
      </c>
      <c r="H41" s="100">
        <v>0.35555555555555551</v>
      </c>
      <c r="I41" s="100">
        <v>0.36180555555555555</v>
      </c>
      <c r="J41" s="101">
        <v>0.37013888888888885</v>
      </c>
      <c r="K41" s="102">
        <v>0.37847222222222221</v>
      </c>
      <c r="L41" s="102">
        <v>0.38472222222222224</v>
      </c>
      <c r="M41" s="102">
        <v>0.38819444444444445</v>
      </c>
      <c r="N41" s="102">
        <v>0.39374999999999999</v>
      </c>
      <c r="O41" s="102">
        <v>0.40208333333333335</v>
      </c>
      <c r="P41" s="102">
        <v>0.40833333333333333</v>
      </c>
      <c r="Q41" s="101">
        <v>0.40902777777777777</v>
      </c>
      <c r="R41" s="20">
        <f t="shared" si="3"/>
        <v>27.207000000000001</v>
      </c>
      <c r="S41" s="21">
        <f t="shared" si="5"/>
        <v>7.7777777777777724E-2</v>
      </c>
      <c r="T41" s="22">
        <f t="shared" si="1"/>
        <v>14.575178571428584</v>
      </c>
      <c r="U41" s="39">
        <f t="shared" si="6"/>
        <v>5.5555555555554803E-3</v>
      </c>
      <c r="V41" s="23"/>
    </row>
    <row r="42" spans="2:22" x14ac:dyDescent="0.25">
      <c r="B42" s="38">
        <v>25</v>
      </c>
      <c r="C42" s="101">
        <v>0.33680555555555552</v>
      </c>
      <c r="D42" s="100">
        <v>0.33819444444444441</v>
      </c>
      <c r="E42" s="100">
        <v>0.34652777777777777</v>
      </c>
      <c r="F42" s="100">
        <v>0.35277777777777775</v>
      </c>
      <c r="G42" s="101">
        <v>0.35902777777777778</v>
      </c>
      <c r="H42" s="100">
        <v>0.3611111111111111</v>
      </c>
      <c r="I42" s="100">
        <v>0.36736111111111108</v>
      </c>
      <c r="J42" s="101">
        <v>0.37569444444444444</v>
      </c>
      <c r="K42" s="102">
        <v>0.3840277777777778</v>
      </c>
      <c r="L42" s="102">
        <v>0.39027777777777778</v>
      </c>
      <c r="M42" s="102">
        <v>0.39374999999999999</v>
      </c>
      <c r="N42" s="102">
        <v>0.39930555555555558</v>
      </c>
      <c r="O42" s="102">
        <v>0.40763888888888888</v>
      </c>
      <c r="P42" s="102">
        <v>0.41388888888888886</v>
      </c>
      <c r="Q42" s="101">
        <v>0.4145833333333333</v>
      </c>
      <c r="R42" s="20">
        <f t="shared" si="3"/>
        <v>27.207000000000001</v>
      </c>
      <c r="S42" s="21">
        <f t="shared" si="5"/>
        <v>7.7777777777777779E-2</v>
      </c>
      <c r="T42" s="22">
        <f t="shared" si="1"/>
        <v>14.575178571428571</v>
      </c>
      <c r="U42" s="39">
        <f t="shared" si="6"/>
        <v>4.8611111111111494E-3</v>
      </c>
      <c r="V42" s="23"/>
    </row>
    <row r="43" spans="2:22" x14ac:dyDescent="0.25">
      <c r="B43" s="38">
        <v>26</v>
      </c>
      <c r="C43" s="101">
        <v>0.34166666666666667</v>
      </c>
      <c r="D43" s="100">
        <v>0.34305555555555556</v>
      </c>
      <c r="E43" s="100">
        <v>0.35138888888888886</v>
      </c>
      <c r="F43" s="100">
        <v>0.3576388888888889</v>
      </c>
      <c r="G43" s="101">
        <v>0.36388888888888887</v>
      </c>
      <c r="H43" s="100">
        <v>0.3659722222222222</v>
      </c>
      <c r="I43" s="100">
        <v>0.37222222222222223</v>
      </c>
      <c r="J43" s="101">
        <v>0.38055555555555554</v>
      </c>
      <c r="K43" s="102">
        <v>0.3888888888888889</v>
      </c>
      <c r="L43" s="102">
        <v>0.39513888888888887</v>
      </c>
      <c r="M43" s="102">
        <v>0.39861111111111114</v>
      </c>
      <c r="N43" s="102">
        <v>0.40416666666666667</v>
      </c>
      <c r="O43" s="102">
        <v>0.41249999999999998</v>
      </c>
      <c r="P43" s="102">
        <v>0.41875000000000001</v>
      </c>
      <c r="Q43" s="101">
        <v>0.41944444444444445</v>
      </c>
      <c r="R43" s="20">
        <f t="shared" si="3"/>
        <v>27.207000000000001</v>
      </c>
      <c r="S43" s="21">
        <f t="shared" si="5"/>
        <v>7.7777777777777779E-2</v>
      </c>
      <c r="T43" s="22">
        <f t="shared" si="1"/>
        <v>14.575178571428571</v>
      </c>
      <c r="U43" s="39">
        <f t="shared" si="6"/>
        <v>5.5555555555555358E-3</v>
      </c>
      <c r="V43" s="23"/>
    </row>
    <row r="44" spans="2:22" x14ac:dyDescent="0.25">
      <c r="B44" s="38">
        <v>27</v>
      </c>
      <c r="C44" s="101">
        <v>0.34722222222222221</v>
      </c>
      <c r="D44" s="100">
        <v>0.34861111111111109</v>
      </c>
      <c r="E44" s="100">
        <v>0.3569444444444444</v>
      </c>
      <c r="F44" s="100">
        <v>0.36319444444444443</v>
      </c>
      <c r="G44" s="101">
        <v>0.36944444444444441</v>
      </c>
      <c r="H44" s="100">
        <v>0.37152777777777779</v>
      </c>
      <c r="I44" s="100">
        <v>0.37777777777777777</v>
      </c>
      <c r="J44" s="101">
        <v>0.38611111111111113</v>
      </c>
      <c r="K44" s="102">
        <v>0.39444444444444443</v>
      </c>
      <c r="L44" s="102">
        <v>0.40069444444444446</v>
      </c>
      <c r="M44" s="102">
        <v>0.40416666666666667</v>
      </c>
      <c r="N44" s="102">
        <v>0.40972222222222221</v>
      </c>
      <c r="O44" s="102">
        <v>0.41805555555555557</v>
      </c>
      <c r="P44" s="102">
        <v>0.42430555555555555</v>
      </c>
      <c r="Q44" s="101">
        <v>0.42500000000000004</v>
      </c>
      <c r="R44" s="20">
        <f t="shared" si="3"/>
        <v>27.207000000000001</v>
      </c>
      <c r="S44" s="21">
        <f t="shared" si="5"/>
        <v>7.7777777777777835E-2</v>
      </c>
      <c r="T44" s="22">
        <f t="shared" si="1"/>
        <v>14.575178571428562</v>
      </c>
      <c r="U44" s="39">
        <f t="shared" si="6"/>
        <v>4.8611111111110938E-3</v>
      </c>
      <c r="V44" s="23"/>
    </row>
    <row r="45" spans="2:22" x14ac:dyDescent="0.25">
      <c r="B45" s="38">
        <v>28</v>
      </c>
      <c r="C45" s="101">
        <v>0.3520833333333333</v>
      </c>
      <c r="D45" s="100">
        <v>0.35347222222222219</v>
      </c>
      <c r="E45" s="100">
        <v>0.36180555555555555</v>
      </c>
      <c r="F45" s="100">
        <v>0.36805555555555552</v>
      </c>
      <c r="G45" s="101">
        <v>0.37430555555555556</v>
      </c>
      <c r="H45" s="100">
        <v>0.37638888888888888</v>
      </c>
      <c r="I45" s="100">
        <v>0.38263888888888886</v>
      </c>
      <c r="J45" s="101">
        <v>0.39097222222222222</v>
      </c>
      <c r="K45" s="102">
        <v>0.39930555555555558</v>
      </c>
      <c r="L45" s="102">
        <v>0.40555555555555556</v>
      </c>
      <c r="M45" s="102">
        <v>0.40902777777777777</v>
      </c>
      <c r="N45" s="102">
        <v>0.4145833333333333</v>
      </c>
      <c r="O45" s="102">
        <v>0.42291666666666666</v>
      </c>
      <c r="P45" s="102">
        <v>0.4291666666666667</v>
      </c>
      <c r="Q45" s="101">
        <v>0.42986111111111114</v>
      </c>
      <c r="R45" s="20">
        <f t="shared" si="3"/>
        <v>27.207000000000001</v>
      </c>
      <c r="S45" s="21">
        <f t="shared" si="5"/>
        <v>7.7777777777777835E-2</v>
      </c>
      <c r="T45" s="22">
        <f t="shared" si="1"/>
        <v>14.575178571428562</v>
      </c>
      <c r="U45" s="39">
        <f t="shared" si="6"/>
        <v>4.8611111111110938E-3</v>
      </c>
      <c r="V45" s="23"/>
    </row>
    <row r="46" spans="2:22" x14ac:dyDescent="0.25">
      <c r="B46" s="38">
        <v>29</v>
      </c>
      <c r="C46" s="101">
        <v>0.3569444444444444</v>
      </c>
      <c r="D46" s="100">
        <v>0.35833333333333334</v>
      </c>
      <c r="E46" s="100">
        <v>0.36666666666666664</v>
      </c>
      <c r="F46" s="100">
        <v>0.37291666666666667</v>
      </c>
      <c r="G46" s="101">
        <v>0.37916666666666665</v>
      </c>
      <c r="H46" s="100">
        <v>0.38124999999999998</v>
      </c>
      <c r="I46" s="100">
        <v>0.38750000000000001</v>
      </c>
      <c r="J46" s="101">
        <v>0.39583333333333331</v>
      </c>
      <c r="K46" s="102">
        <v>0.40416666666666667</v>
      </c>
      <c r="L46" s="102">
        <v>0.41041666666666665</v>
      </c>
      <c r="M46" s="102">
        <v>0.41388888888888886</v>
      </c>
      <c r="N46" s="102">
        <v>0.41944444444444445</v>
      </c>
      <c r="O46" s="102">
        <v>0.42777777777777781</v>
      </c>
      <c r="P46" s="102">
        <v>0.43402777777777779</v>
      </c>
      <c r="Q46" s="101">
        <v>0.43472222222222223</v>
      </c>
      <c r="R46" s="20">
        <f t="shared" si="3"/>
        <v>27.207000000000001</v>
      </c>
      <c r="S46" s="21">
        <f t="shared" si="5"/>
        <v>7.7777777777777835E-2</v>
      </c>
      <c r="T46" s="22">
        <f t="shared" si="1"/>
        <v>14.575178571428562</v>
      </c>
      <c r="U46" s="39">
        <f t="shared" si="6"/>
        <v>5.5555555555555913E-3</v>
      </c>
      <c r="V46" s="23"/>
    </row>
    <row r="47" spans="2:22" x14ac:dyDescent="0.25">
      <c r="B47" s="38">
        <v>30</v>
      </c>
      <c r="C47" s="101">
        <v>0.36249999999999999</v>
      </c>
      <c r="D47" s="100">
        <v>0.36388888888888887</v>
      </c>
      <c r="E47" s="100">
        <v>0.37222222222222223</v>
      </c>
      <c r="F47" s="100">
        <v>0.37847222222222221</v>
      </c>
      <c r="G47" s="101">
        <v>0.38472222222222224</v>
      </c>
      <c r="H47" s="100">
        <v>0.38680555555555557</v>
      </c>
      <c r="I47" s="100">
        <v>0.39305555555555555</v>
      </c>
      <c r="J47" s="101">
        <v>0.40138888888888891</v>
      </c>
      <c r="K47" s="102">
        <v>0.40972222222222221</v>
      </c>
      <c r="L47" s="102">
        <v>0.41597222222222224</v>
      </c>
      <c r="M47" s="102">
        <v>0.41944444444444445</v>
      </c>
      <c r="N47" s="102">
        <v>0.42500000000000004</v>
      </c>
      <c r="O47" s="102">
        <v>0.43333333333333335</v>
      </c>
      <c r="P47" s="102">
        <v>0.43958333333333333</v>
      </c>
      <c r="Q47" s="101">
        <v>0.44027777777777777</v>
      </c>
      <c r="R47" s="20">
        <f t="shared" si="3"/>
        <v>27.207000000000001</v>
      </c>
      <c r="S47" s="21">
        <f t="shared" si="5"/>
        <v>7.7777777777777779E-2</v>
      </c>
      <c r="T47" s="22">
        <f t="shared" si="1"/>
        <v>14.575178571428571</v>
      </c>
      <c r="U47" s="39">
        <f t="shared" si="6"/>
        <v>4.8611111111110938E-3</v>
      </c>
      <c r="V47" s="23"/>
    </row>
    <row r="48" spans="2:22" x14ac:dyDescent="0.25">
      <c r="B48" s="38">
        <v>31</v>
      </c>
      <c r="C48" s="101">
        <v>0.36736111111111108</v>
      </c>
      <c r="D48" s="100">
        <v>0.36874999999999997</v>
      </c>
      <c r="E48" s="100">
        <v>0.37708333333333333</v>
      </c>
      <c r="F48" s="100">
        <v>0.38333333333333336</v>
      </c>
      <c r="G48" s="101">
        <v>0.38958333333333334</v>
      </c>
      <c r="H48" s="100">
        <v>0.39166666666666666</v>
      </c>
      <c r="I48" s="100">
        <v>0.39791666666666664</v>
      </c>
      <c r="J48" s="101">
        <v>0.40625</v>
      </c>
      <c r="K48" s="102">
        <v>0.4145833333333333</v>
      </c>
      <c r="L48" s="102">
        <v>0.42083333333333334</v>
      </c>
      <c r="M48" s="102">
        <v>0.42430555555555555</v>
      </c>
      <c r="N48" s="102">
        <v>0.42986111111111114</v>
      </c>
      <c r="O48" s="102">
        <v>0.43819444444444444</v>
      </c>
      <c r="P48" s="102">
        <v>0.44444444444444448</v>
      </c>
      <c r="Q48" s="101">
        <v>0.44513888888888892</v>
      </c>
      <c r="R48" s="20">
        <f t="shared" si="3"/>
        <v>27.207000000000001</v>
      </c>
      <c r="S48" s="21">
        <f t="shared" si="5"/>
        <v>7.7777777777777835E-2</v>
      </c>
      <c r="T48" s="22">
        <f t="shared" si="1"/>
        <v>14.575178571428562</v>
      </c>
      <c r="U48" s="39">
        <f t="shared" si="6"/>
        <v>5.5555555555555913E-3</v>
      </c>
      <c r="V48" s="23"/>
    </row>
    <row r="49" spans="2:22" x14ac:dyDescent="0.25">
      <c r="B49" s="38">
        <v>32</v>
      </c>
      <c r="C49" s="101">
        <v>0.37291666666666667</v>
      </c>
      <c r="D49" s="100">
        <v>0.37430555555555556</v>
      </c>
      <c r="E49" s="100">
        <v>0.38263888888888886</v>
      </c>
      <c r="F49" s="100">
        <v>0.3888888888888889</v>
      </c>
      <c r="G49" s="101">
        <v>0.39513888888888887</v>
      </c>
      <c r="H49" s="100">
        <v>0.3972222222222222</v>
      </c>
      <c r="I49" s="100">
        <v>0.40347222222222223</v>
      </c>
      <c r="J49" s="101">
        <v>0.41180555555555554</v>
      </c>
      <c r="K49" s="102">
        <v>0.4201388888888889</v>
      </c>
      <c r="L49" s="102">
        <v>0.42638888888888893</v>
      </c>
      <c r="M49" s="102">
        <v>0.42986111111111114</v>
      </c>
      <c r="N49" s="102">
        <v>0.43541666666666667</v>
      </c>
      <c r="O49" s="102">
        <v>0.44375000000000003</v>
      </c>
      <c r="P49" s="102">
        <v>0.45</v>
      </c>
      <c r="Q49" s="101">
        <v>0.45069444444444445</v>
      </c>
      <c r="R49" s="20">
        <f t="shared" si="3"/>
        <v>27.207000000000001</v>
      </c>
      <c r="S49" s="21">
        <f t="shared" si="5"/>
        <v>7.7777777777777779E-2</v>
      </c>
      <c r="T49" s="22">
        <f t="shared" si="1"/>
        <v>14.575178571428571</v>
      </c>
      <c r="U49" s="39">
        <f t="shared" si="6"/>
        <v>4.8611111111110938E-3</v>
      </c>
      <c r="V49" s="23"/>
    </row>
    <row r="50" spans="2:22" x14ac:dyDescent="0.25">
      <c r="B50" s="38">
        <v>33</v>
      </c>
      <c r="C50" s="101">
        <v>0.37777777777777777</v>
      </c>
      <c r="D50" s="100">
        <v>0.37916666666666665</v>
      </c>
      <c r="E50" s="100">
        <v>0.38750000000000001</v>
      </c>
      <c r="F50" s="100">
        <v>0.39374999999999999</v>
      </c>
      <c r="G50" s="101">
        <v>0.4</v>
      </c>
      <c r="H50" s="100">
        <v>0.40208333333333335</v>
      </c>
      <c r="I50" s="100">
        <v>0.40833333333333333</v>
      </c>
      <c r="J50" s="101">
        <v>0.41666666666666669</v>
      </c>
      <c r="K50" s="102">
        <v>0.42500000000000004</v>
      </c>
      <c r="L50" s="102">
        <v>0.43125000000000002</v>
      </c>
      <c r="M50" s="102">
        <v>0.43472222222222223</v>
      </c>
      <c r="N50" s="102">
        <v>0.44027777777777777</v>
      </c>
      <c r="O50" s="102">
        <v>0.44861111111111113</v>
      </c>
      <c r="P50" s="102">
        <v>0.45486111111111116</v>
      </c>
      <c r="Q50" s="101">
        <v>0.4555555555555556</v>
      </c>
      <c r="R50" s="20">
        <f t="shared" si="3"/>
        <v>27.207000000000001</v>
      </c>
      <c r="S50" s="21">
        <f t="shared" si="5"/>
        <v>7.7777777777777835E-2</v>
      </c>
      <c r="T50" s="22">
        <f t="shared" ref="T50:T81" si="7">60*$I$158/(S50*60*24)</f>
        <v>14.575178571428562</v>
      </c>
      <c r="U50" s="39">
        <f t="shared" si="6"/>
        <v>5.5555555555555913E-3</v>
      </c>
      <c r="V50" s="23"/>
    </row>
    <row r="51" spans="2:22" x14ac:dyDescent="0.25">
      <c r="B51" s="38">
        <v>34</v>
      </c>
      <c r="C51" s="101">
        <v>0.38333333333333336</v>
      </c>
      <c r="D51" s="100">
        <v>0.38472222222222224</v>
      </c>
      <c r="E51" s="100">
        <v>0.39305555555555555</v>
      </c>
      <c r="F51" s="100">
        <v>0.39930555555555558</v>
      </c>
      <c r="G51" s="101">
        <v>0.40555555555555556</v>
      </c>
      <c r="H51" s="100">
        <v>0.40763888888888888</v>
      </c>
      <c r="I51" s="100">
        <v>0.41388888888888886</v>
      </c>
      <c r="J51" s="101">
        <v>0.42222222222222222</v>
      </c>
      <c r="K51" s="102">
        <v>0.43055555555555558</v>
      </c>
      <c r="L51" s="102">
        <v>0.43680555555555556</v>
      </c>
      <c r="M51" s="102">
        <v>0.44027777777777777</v>
      </c>
      <c r="N51" s="102">
        <v>0.44583333333333336</v>
      </c>
      <c r="O51" s="102">
        <v>0.45416666666666666</v>
      </c>
      <c r="P51" s="102">
        <v>0.46041666666666664</v>
      </c>
      <c r="Q51" s="101">
        <v>0.46111111111111108</v>
      </c>
      <c r="R51" s="20">
        <f t="shared" si="3"/>
        <v>27.207000000000001</v>
      </c>
      <c r="S51" s="21">
        <f t="shared" si="5"/>
        <v>7.7777777777777724E-2</v>
      </c>
      <c r="T51" s="22">
        <f t="shared" si="7"/>
        <v>14.575178571428584</v>
      </c>
      <c r="U51" s="39">
        <f t="shared" si="6"/>
        <v>4.8611111111110938E-3</v>
      </c>
      <c r="V51" s="23"/>
    </row>
    <row r="52" spans="2:22" x14ac:dyDescent="0.25">
      <c r="B52" s="38">
        <v>35</v>
      </c>
      <c r="C52" s="101">
        <v>0.38819444444444445</v>
      </c>
      <c r="D52" s="100">
        <v>0.38958333333333334</v>
      </c>
      <c r="E52" s="100">
        <v>0.39791666666666664</v>
      </c>
      <c r="F52" s="100">
        <v>0.40416666666666667</v>
      </c>
      <c r="G52" s="101">
        <v>0.41041666666666665</v>
      </c>
      <c r="H52" s="100">
        <v>0.41249999999999998</v>
      </c>
      <c r="I52" s="100">
        <v>0.41875000000000001</v>
      </c>
      <c r="J52" s="101">
        <v>0.42708333333333337</v>
      </c>
      <c r="K52" s="102">
        <v>0.43541666666666667</v>
      </c>
      <c r="L52" s="102">
        <v>0.44166666666666671</v>
      </c>
      <c r="M52" s="102">
        <v>0.44513888888888892</v>
      </c>
      <c r="N52" s="102">
        <v>0.45069444444444445</v>
      </c>
      <c r="O52" s="102">
        <v>0.45902777777777776</v>
      </c>
      <c r="P52" s="102">
        <v>0.46527777777777773</v>
      </c>
      <c r="Q52" s="101">
        <v>0.46597222222222218</v>
      </c>
      <c r="R52" s="20">
        <f t="shared" si="3"/>
        <v>27.207000000000001</v>
      </c>
      <c r="S52" s="21">
        <f t="shared" si="5"/>
        <v>7.7777777777777724E-2</v>
      </c>
      <c r="T52" s="22">
        <f t="shared" si="7"/>
        <v>14.575178571428584</v>
      </c>
      <c r="U52" s="39">
        <f t="shared" si="6"/>
        <v>5.5555555555555358E-3</v>
      </c>
      <c r="V52" s="23"/>
    </row>
    <row r="53" spans="2:22" x14ac:dyDescent="0.25">
      <c r="B53" s="38">
        <v>36</v>
      </c>
      <c r="C53" s="101">
        <v>0.39374999999999999</v>
      </c>
      <c r="D53" s="100">
        <v>0.39513888888888887</v>
      </c>
      <c r="E53" s="100">
        <v>0.40347222222222223</v>
      </c>
      <c r="F53" s="100">
        <v>0.40972222222222221</v>
      </c>
      <c r="G53" s="101">
        <v>0.41597222222222224</v>
      </c>
      <c r="H53" s="100">
        <v>0.41805555555555557</v>
      </c>
      <c r="I53" s="100">
        <v>0.42430555555555555</v>
      </c>
      <c r="J53" s="101">
        <v>0.43263888888888891</v>
      </c>
      <c r="K53" s="102">
        <v>0.44097222222222227</v>
      </c>
      <c r="L53" s="102">
        <v>0.44722222222222224</v>
      </c>
      <c r="M53" s="102">
        <v>0.45069444444444445</v>
      </c>
      <c r="N53" s="102">
        <v>0.45625000000000004</v>
      </c>
      <c r="O53" s="102">
        <v>0.46458333333333329</v>
      </c>
      <c r="P53" s="102">
        <v>0.47083333333333333</v>
      </c>
      <c r="Q53" s="101">
        <v>0.47152777777777777</v>
      </c>
      <c r="R53" s="20">
        <f t="shared" si="3"/>
        <v>27.207000000000001</v>
      </c>
      <c r="S53" s="21">
        <f t="shared" si="5"/>
        <v>7.7777777777777779E-2</v>
      </c>
      <c r="T53" s="22">
        <f t="shared" si="7"/>
        <v>14.575178571428571</v>
      </c>
      <c r="U53" s="39">
        <f t="shared" si="6"/>
        <v>4.8611111111111494E-3</v>
      </c>
      <c r="V53" s="23"/>
    </row>
    <row r="54" spans="2:22" x14ac:dyDescent="0.25">
      <c r="B54" s="38">
        <v>37</v>
      </c>
      <c r="C54" s="101">
        <v>0.39861111111111114</v>
      </c>
      <c r="D54" s="100">
        <v>0.4</v>
      </c>
      <c r="E54" s="100">
        <v>0.40833333333333333</v>
      </c>
      <c r="F54" s="100">
        <v>0.4145833333333333</v>
      </c>
      <c r="G54" s="101">
        <v>0.42083333333333334</v>
      </c>
      <c r="H54" s="100">
        <v>0.42291666666666666</v>
      </c>
      <c r="I54" s="100">
        <v>0.4291666666666667</v>
      </c>
      <c r="J54" s="101">
        <v>0.4375</v>
      </c>
      <c r="K54" s="102">
        <v>0.44583333333333336</v>
      </c>
      <c r="L54" s="102">
        <v>0.45208333333333334</v>
      </c>
      <c r="M54" s="102">
        <v>0.4555555555555556</v>
      </c>
      <c r="N54" s="102">
        <v>0.46111111111111108</v>
      </c>
      <c r="O54" s="102">
        <v>0.46944444444444444</v>
      </c>
      <c r="P54" s="102">
        <v>0.47569444444444442</v>
      </c>
      <c r="Q54" s="101">
        <v>0.47638888888888886</v>
      </c>
      <c r="R54" s="20">
        <f t="shared" si="3"/>
        <v>27.207000000000001</v>
      </c>
      <c r="S54" s="21">
        <f t="shared" si="5"/>
        <v>7.7777777777777724E-2</v>
      </c>
      <c r="T54" s="22">
        <f t="shared" si="7"/>
        <v>14.575178571428584</v>
      </c>
      <c r="U54" s="39">
        <f t="shared" si="6"/>
        <v>4.8611111111110938E-3</v>
      </c>
      <c r="V54" s="23"/>
    </row>
    <row r="55" spans="2:22" x14ac:dyDescent="0.25">
      <c r="B55" s="38">
        <v>38</v>
      </c>
      <c r="C55" s="101">
        <v>0.40347222222222223</v>
      </c>
      <c r="D55" s="100">
        <v>0.40486111111111112</v>
      </c>
      <c r="E55" s="100">
        <v>0.41319444444444442</v>
      </c>
      <c r="F55" s="100">
        <v>0.41944444444444445</v>
      </c>
      <c r="G55" s="101">
        <v>0.42569444444444449</v>
      </c>
      <c r="H55" s="100">
        <v>0.42777777777777781</v>
      </c>
      <c r="I55" s="100">
        <v>0.43402777777777779</v>
      </c>
      <c r="J55" s="101">
        <v>0.44236111111111115</v>
      </c>
      <c r="K55" s="102">
        <v>0.45069444444444445</v>
      </c>
      <c r="L55" s="102">
        <v>0.45694444444444449</v>
      </c>
      <c r="M55" s="102">
        <v>0.46041666666666664</v>
      </c>
      <c r="N55" s="102">
        <v>0.46597222222222218</v>
      </c>
      <c r="O55" s="102">
        <v>0.47430555555555554</v>
      </c>
      <c r="P55" s="102">
        <v>0.48055555555555551</v>
      </c>
      <c r="Q55" s="101">
        <v>0.48124999999999996</v>
      </c>
      <c r="R55" s="20">
        <f t="shared" si="3"/>
        <v>27.207000000000001</v>
      </c>
      <c r="S55" s="21">
        <f t="shared" si="5"/>
        <v>7.7777777777777724E-2</v>
      </c>
      <c r="T55" s="22">
        <f t="shared" si="7"/>
        <v>14.575178571428584</v>
      </c>
      <c r="U55" s="39">
        <f t="shared" si="6"/>
        <v>5.5555555555555358E-3</v>
      </c>
      <c r="V55" s="23"/>
    </row>
    <row r="56" spans="2:22" x14ac:dyDescent="0.25">
      <c r="B56" s="38">
        <v>39</v>
      </c>
      <c r="C56" s="101">
        <v>0.40902777777777777</v>
      </c>
      <c r="D56" s="100">
        <v>0.41041666666666665</v>
      </c>
      <c r="E56" s="100">
        <v>0.41875000000000001</v>
      </c>
      <c r="F56" s="100">
        <v>0.42500000000000004</v>
      </c>
      <c r="G56" s="101">
        <v>0.43125000000000002</v>
      </c>
      <c r="H56" s="100">
        <v>0.43333333333333335</v>
      </c>
      <c r="I56" s="100">
        <v>0.43958333333333333</v>
      </c>
      <c r="J56" s="101">
        <v>0.44791666666666669</v>
      </c>
      <c r="K56" s="102">
        <v>0.45625000000000004</v>
      </c>
      <c r="L56" s="102">
        <v>0.46249999999999997</v>
      </c>
      <c r="M56" s="102">
        <v>0.46597222222222218</v>
      </c>
      <c r="N56" s="102">
        <v>0.47152777777777777</v>
      </c>
      <c r="O56" s="102">
        <v>0.47986111111111107</v>
      </c>
      <c r="P56" s="102">
        <v>0.4861111111111111</v>
      </c>
      <c r="Q56" s="101">
        <v>0.48680555555555555</v>
      </c>
      <c r="R56" s="20">
        <f t="shared" si="3"/>
        <v>27.207000000000001</v>
      </c>
      <c r="S56" s="21">
        <f t="shared" si="5"/>
        <v>7.7777777777777779E-2</v>
      </c>
      <c r="T56" s="22">
        <f t="shared" si="7"/>
        <v>14.575178571428571</v>
      </c>
      <c r="U56" s="39">
        <f t="shared" si="6"/>
        <v>4.8611111111110938E-3</v>
      </c>
      <c r="V56" s="23"/>
    </row>
    <row r="57" spans="2:22" x14ac:dyDescent="0.25">
      <c r="B57" s="38">
        <v>40</v>
      </c>
      <c r="C57" s="101">
        <v>0.41388888888888886</v>
      </c>
      <c r="D57" s="100">
        <v>0.4152777777777778</v>
      </c>
      <c r="E57" s="100">
        <v>0.4236111111111111</v>
      </c>
      <c r="F57" s="100">
        <v>0.42986111111111114</v>
      </c>
      <c r="G57" s="101">
        <v>0.43611111111111112</v>
      </c>
      <c r="H57" s="100">
        <v>0.43819444444444444</v>
      </c>
      <c r="I57" s="100">
        <v>0.44444444444444448</v>
      </c>
      <c r="J57" s="101">
        <v>0.45277777777777778</v>
      </c>
      <c r="K57" s="102">
        <v>0.46111111111111108</v>
      </c>
      <c r="L57" s="102">
        <v>0.46736111111111112</v>
      </c>
      <c r="M57" s="102">
        <v>0.47083333333333333</v>
      </c>
      <c r="N57" s="102">
        <v>0.47638888888888886</v>
      </c>
      <c r="O57" s="102">
        <v>0.48472222222222222</v>
      </c>
      <c r="P57" s="102">
        <v>0.4909722222222222</v>
      </c>
      <c r="Q57" s="101">
        <v>0.49166666666666664</v>
      </c>
      <c r="R57" s="20">
        <f t="shared" si="3"/>
        <v>27.207000000000001</v>
      </c>
      <c r="S57" s="21">
        <f t="shared" si="5"/>
        <v>7.7777777777777779E-2</v>
      </c>
      <c r="T57" s="22">
        <f t="shared" si="7"/>
        <v>14.575178571428571</v>
      </c>
      <c r="U57" s="39">
        <f t="shared" si="6"/>
        <v>5.5555555555555913E-3</v>
      </c>
      <c r="V57" s="23"/>
    </row>
    <row r="58" spans="2:22" x14ac:dyDescent="0.25">
      <c r="B58" s="38">
        <v>41</v>
      </c>
      <c r="C58" s="101">
        <v>0.41944444444444445</v>
      </c>
      <c r="D58" s="100">
        <v>0.42083333333333334</v>
      </c>
      <c r="E58" s="100">
        <v>0.4291666666666667</v>
      </c>
      <c r="F58" s="100">
        <v>0.43541666666666667</v>
      </c>
      <c r="G58" s="101">
        <v>0.44166666666666671</v>
      </c>
      <c r="H58" s="100">
        <v>0.44375000000000003</v>
      </c>
      <c r="I58" s="100">
        <v>0.45</v>
      </c>
      <c r="J58" s="101">
        <v>0.45833333333333331</v>
      </c>
      <c r="K58" s="102">
        <v>0.46666666666666667</v>
      </c>
      <c r="L58" s="102">
        <v>0.47291666666666665</v>
      </c>
      <c r="M58" s="102">
        <v>0.47638888888888886</v>
      </c>
      <c r="N58" s="102">
        <v>0.4819444444444444</v>
      </c>
      <c r="O58" s="102">
        <v>0.49027777777777776</v>
      </c>
      <c r="P58" s="102">
        <v>0.49652777777777779</v>
      </c>
      <c r="Q58" s="101">
        <v>0.49722222222222223</v>
      </c>
      <c r="R58" s="20">
        <f t="shared" si="3"/>
        <v>27.207000000000001</v>
      </c>
      <c r="S58" s="21">
        <f t="shared" si="5"/>
        <v>7.7777777777777779E-2</v>
      </c>
      <c r="T58" s="22">
        <f t="shared" si="7"/>
        <v>14.575178571428571</v>
      </c>
      <c r="U58" s="39">
        <f t="shared" si="6"/>
        <v>4.8611111111110938E-3</v>
      </c>
      <c r="V58" s="23"/>
    </row>
    <row r="59" spans="2:22" x14ac:dyDescent="0.25">
      <c r="B59" s="38">
        <v>42</v>
      </c>
      <c r="C59" s="101">
        <v>0.42430555555555555</v>
      </c>
      <c r="D59" s="100">
        <v>0.42569444444444449</v>
      </c>
      <c r="E59" s="100">
        <v>0.43402777777777779</v>
      </c>
      <c r="F59" s="100">
        <v>0.44027777777777777</v>
      </c>
      <c r="G59" s="101">
        <v>0.4465277777777778</v>
      </c>
      <c r="H59" s="100">
        <v>0.44861111111111113</v>
      </c>
      <c r="I59" s="100">
        <v>0.45486111111111116</v>
      </c>
      <c r="J59" s="101">
        <v>0.46319444444444441</v>
      </c>
      <c r="K59" s="102">
        <v>0.47152777777777777</v>
      </c>
      <c r="L59" s="102">
        <v>0.47777777777777775</v>
      </c>
      <c r="M59" s="102">
        <v>0.48124999999999996</v>
      </c>
      <c r="N59" s="102">
        <v>0.48680555555555555</v>
      </c>
      <c r="O59" s="102">
        <v>0.49513888888888885</v>
      </c>
      <c r="P59" s="102">
        <v>0.50138888888888888</v>
      </c>
      <c r="Q59" s="101">
        <v>0.50208333333333333</v>
      </c>
      <c r="R59" s="20">
        <f t="shared" si="3"/>
        <v>27.207000000000001</v>
      </c>
      <c r="S59" s="21">
        <f t="shared" si="5"/>
        <v>7.7777777777777779E-2</v>
      </c>
      <c r="T59" s="22">
        <f t="shared" si="7"/>
        <v>14.575178571428571</v>
      </c>
      <c r="U59" s="39">
        <f t="shared" si="6"/>
        <v>5.5555555555555913E-3</v>
      </c>
      <c r="V59" s="23"/>
    </row>
    <row r="60" spans="2:22" x14ac:dyDescent="0.25">
      <c r="B60" s="38">
        <v>43</v>
      </c>
      <c r="C60" s="101">
        <v>0.42986111111111114</v>
      </c>
      <c r="D60" s="100">
        <v>0.43125000000000002</v>
      </c>
      <c r="E60" s="100">
        <v>0.43958333333333333</v>
      </c>
      <c r="F60" s="100">
        <v>0.44583333333333336</v>
      </c>
      <c r="G60" s="101">
        <v>0.45208333333333334</v>
      </c>
      <c r="H60" s="100">
        <v>0.45416666666666666</v>
      </c>
      <c r="I60" s="100">
        <v>0.46041666666666664</v>
      </c>
      <c r="J60" s="101">
        <v>0.46875</v>
      </c>
      <c r="K60" s="102">
        <v>0.4770833333333333</v>
      </c>
      <c r="L60" s="102">
        <v>0.48333333333333334</v>
      </c>
      <c r="M60" s="102">
        <v>0.48680555555555555</v>
      </c>
      <c r="N60" s="102">
        <v>0.49236111111111108</v>
      </c>
      <c r="O60" s="102">
        <v>0.50069444444444444</v>
      </c>
      <c r="P60" s="102">
        <v>0.50694444444444442</v>
      </c>
      <c r="Q60" s="101">
        <v>0.50763888888888886</v>
      </c>
      <c r="R60" s="20">
        <f t="shared" si="3"/>
        <v>27.207000000000001</v>
      </c>
      <c r="S60" s="21">
        <f t="shared" si="5"/>
        <v>7.7777777777777724E-2</v>
      </c>
      <c r="T60" s="22">
        <f t="shared" si="7"/>
        <v>14.575178571428584</v>
      </c>
      <c r="U60" s="39">
        <f t="shared" si="6"/>
        <v>4.8611111111110938E-3</v>
      </c>
      <c r="V60" s="23"/>
    </row>
    <row r="61" spans="2:22" x14ac:dyDescent="0.25">
      <c r="B61" s="38">
        <v>44</v>
      </c>
      <c r="C61" s="101">
        <v>0.43472222222222223</v>
      </c>
      <c r="D61" s="100">
        <v>0.43611111111111112</v>
      </c>
      <c r="E61" s="100">
        <v>0.44444444444444448</v>
      </c>
      <c r="F61" s="100">
        <v>0.45069444444444445</v>
      </c>
      <c r="G61" s="101">
        <v>0.45694444444444449</v>
      </c>
      <c r="H61" s="100">
        <v>0.45902777777777776</v>
      </c>
      <c r="I61" s="100">
        <v>0.46527777777777773</v>
      </c>
      <c r="J61" s="101">
        <v>0.47361111111111109</v>
      </c>
      <c r="K61" s="102">
        <v>0.4819444444444444</v>
      </c>
      <c r="L61" s="102">
        <v>0.48819444444444443</v>
      </c>
      <c r="M61" s="102">
        <v>0.49166666666666664</v>
      </c>
      <c r="N61" s="102">
        <v>0.49722222222222223</v>
      </c>
      <c r="O61" s="102">
        <v>0.50555555555555554</v>
      </c>
      <c r="P61" s="102">
        <v>0.51180555555555551</v>
      </c>
      <c r="Q61" s="101">
        <v>0.51249999999999996</v>
      </c>
      <c r="R61" s="20">
        <f t="shared" si="3"/>
        <v>27.207000000000001</v>
      </c>
      <c r="S61" s="21">
        <f t="shared" si="5"/>
        <v>7.7777777777777724E-2</v>
      </c>
      <c r="T61" s="22">
        <f t="shared" si="7"/>
        <v>14.575178571428584</v>
      </c>
      <c r="U61" s="39">
        <f t="shared" si="6"/>
        <v>5.5555555555555358E-3</v>
      </c>
      <c r="V61" s="23"/>
    </row>
    <row r="62" spans="2:22" x14ac:dyDescent="0.25">
      <c r="B62" s="38">
        <v>45</v>
      </c>
      <c r="C62" s="101">
        <v>0.44027777777777777</v>
      </c>
      <c r="D62" s="100">
        <v>0.44166666666666671</v>
      </c>
      <c r="E62" s="100">
        <v>0.45</v>
      </c>
      <c r="F62" s="100">
        <v>0.45625000000000004</v>
      </c>
      <c r="G62" s="101">
        <v>0.46249999999999997</v>
      </c>
      <c r="H62" s="100">
        <v>0.46458333333333329</v>
      </c>
      <c r="I62" s="100">
        <v>0.47083333333333333</v>
      </c>
      <c r="J62" s="101">
        <v>0.47916666666666663</v>
      </c>
      <c r="K62" s="102">
        <v>0.48749999999999999</v>
      </c>
      <c r="L62" s="102">
        <v>0.49374999999999997</v>
      </c>
      <c r="M62" s="102">
        <v>0.49722222222222223</v>
      </c>
      <c r="N62" s="102">
        <v>0.50277777777777777</v>
      </c>
      <c r="O62" s="102">
        <v>0.51111111111111107</v>
      </c>
      <c r="P62" s="102">
        <v>0.51736111111111116</v>
      </c>
      <c r="Q62" s="101">
        <v>0.5180555555555556</v>
      </c>
      <c r="R62" s="20">
        <f t="shared" si="3"/>
        <v>27.207000000000001</v>
      </c>
      <c r="S62" s="21">
        <f t="shared" si="5"/>
        <v>7.7777777777777835E-2</v>
      </c>
      <c r="T62" s="22">
        <f t="shared" si="7"/>
        <v>14.575178571428562</v>
      </c>
      <c r="U62" s="39">
        <f t="shared" si="6"/>
        <v>4.8611111111111494E-3</v>
      </c>
      <c r="V62" s="23"/>
    </row>
    <row r="63" spans="2:22" x14ac:dyDescent="0.25">
      <c r="B63" s="38">
        <v>46</v>
      </c>
      <c r="C63" s="101">
        <v>0.44513888888888892</v>
      </c>
      <c r="D63" s="100">
        <v>0.4465277777777778</v>
      </c>
      <c r="E63" s="100">
        <v>0.45486111111111116</v>
      </c>
      <c r="F63" s="100">
        <v>0.46111111111111108</v>
      </c>
      <c r="G63" s="101">
        <v>0.46736111111111112</v>
      </c>
      <c r="H63" s="100">
        <v>0.46944444444444444</v>
      </c>
      <c r="I63" s="100">
        <v>0.47569444444444442</v>
      </c>
      <c r="J63" s="101">
        <v>0.48402777777777778</v>
      </c>
      <c r="K63" s="102">
        <v>0.49236111111111108</v>
      </c>
      <c r="L63" s="102">
        <v>0.49861111111111112</v>
      </c>
      <c r="M63" s="102">
        <v>0.50208333333333333</v>
      </c>
      <c r="N63" s="102">
        <v>0.50763888888888886</v>
      </c>
      <c r="O63" s="102">
        <v>0.51597222222222228</v>
      </c>
      <c r="P63" s="102">
        <v>0.52222222222222225</v>
      </c>
      <c r="Q63" s="101">
        <v>0.5229166666666667</v>
      </c>
      <c r="R63" s="20">
        <f t="shared" si="3"/>
        <v>27.207000000000001</v>
      </c>
      <c r="S63" s="21">
        <f t="shared" si="5"/>
        <v>7.7777777777777779E-2</v>
      </c>
      <c r="T63" s="22">
        <f t="shared" si="7"/>
        <v>14.575178571428571</v>
      </c>
      <c r="U63" s="39">
        <f t="shared" si="6"/>
        <v>4.8611111111110938E-3</v>
      </c>
      <c r="V63" s="23"/>
    </row>
    <row r="64" spans="2:22" x14ac:dyDescent="0.25">
      <c r="B64" s="38">
        <v>47</v>
      </c>
      <c r="C64" s="101">
        <v>0.45</v>
      </c>
      <c r="D64" s="100">
        <v>0.4513888888888889</v>
      </c>
      <c r="E64" s="100">
        <v>0.4597222222222222</v>
      </c>
      <c r="F64" s="100">
        <v>0.46597222222222218</v>
      </c>
      <c r="G64" s="101">
        <v>0.47222222222222221</v>
      </c>
      <c r="H64" s="100">
        <v>0.47430555555555554</v>
      </c>
      <c r="I64" s="100">
        <v>0.48055555555555551</v>
      </c>
      <c r="J64" s="101">
        <v>0.48888888888888887</v>
      </c>
      <c r="K64" s="102">
        <v>0.49722222222222223</v>
      </c>
      <c r="L64" s="102">
        <v>0.50347222222222221</v>
      </c>
      <c r="M64" s="102">
        <v>0.50694444444444442</v>
      </c>
      <c r="N64" s="102">
        <v>0.51249999999999996</v>
      </c>
      <c r="O64" s="102">
        <v>0.52083333333333337</v>
      </c>
      <c r="P64" s="102">
        <v>0.52708333333333335</v>
      </c>
      <c r="Q64" s="101">
        <v>0.52777777777777779</v>
      </c>
      <c r="R64" s="20">
        <f t="shared" si="3"/>
        <v>27.207000000000001</v>
      </c>
      <c r="S64" s="21">
        <f t="shared" si="5"/>
        <v>7.7777777777777779E-2</v>
      </c>
      <c r="T64" s="22">
        <f t="shared" si="7"/>
        <v>14.575178571428571</v>
      </c>
      <c r="U64" s="39">
        <f t="shared" si="6"/>
        <v>5.5555555555555913E-3</v>
      </c>
      <c r="V64" s="23"/>
    </row>
    <row r="65" spans="2:22" x14ac:dyDescent="0.25">
      <c r="B65" s="38">
        <v>48</v>
      </c>
      <c r="C65" s="101">
        <v>0.4555555555555556</v>
      </c>
      <c r="D65" s="100">
        <v>0.45694444444444449</v>
      </c>
      <c r="E65" s="100">
        <v>0.46527777777777773</v>
      </c>
      <c r="F65" s="100">
        <v>0.47152777777777777</v>
      </c>
      <c r="G65" s="101">
        <v>0.47777777777777775</v>
      </c>
      <c r="H65" s="100">
        <v>0.47986111111111107</v>
      </c>
      <c r="I65" s="100">
        <v>0.4861111111111111</v>
      </c>
      <c r="J65" s="101">
        <v>0.49444444444444441</v>
      </c>
      <c r="K65" s="102">
        <v>0.50277777777777777</v>
      </c>
      <c r="L65" s="102">
        <v>0.50902777777777775</v>
      </c>
      <c r="M65" s="102">
        <v>0.51249999999999996</v>
      </c>
      <c r="N65" s="102">
        <v>0.5180555555555556</v>
      </c>
      <c r="O65" s="102">
        <v>0.52638888888888891</v>
      </c>
      <c r="P65" s="102">
        <v>0.53263888888888888</v>
      </c>
      <c r="Q65" s="101">
        <v>0.53333333333333333</v>
      </c>
      <c r="R65" s="20">
        <f t="shared" si="3"/>
        <v>27.207000000000001</v>
      </c>
      <c r="S65" s="21">
        <f t="shared" si="5"/>
        <v>7.7777777777777724E-2</v>
      </c>
      <c r="T65" s="22">
        <f t="shared" si="7"/>
        <v>14.575178571428584</v>
      </c>
      <c r="U65" s="39">
        <f t="shared" si="6"/>
        <v>4.8611111111110383E-3</v>
      </c>
      <c r="V65" s="23"/>
    </row>
    <row r="66" spans="2:22" x14ac:dyDescent="0.25">
      <c r="B66" s="38">
        <v>49</v>
      </c>
      <c r="C66" s="101">
        <v>0.46041666666666664</v>
      </c>
      <c r="D66" s="100">
        <v>0.46180555555555552</v>
      </c>
      <c r="E66" s="100">
        <v>0.47013888888888888</v>
      </c>
      <c r="F66" s="100">
        <v>0.47638888888888886</v>
      </c>
      <c r="G66" s="101">
        <v>0.4826388888888889</v>
      </c>
      <c r="H66" s="100">
        <v>0.48472222222222222</v>
      </c>
      <c r="I66" s="100">
        <v>0.4909722222222222</v>
      </c>
      <c r="J66" s="101">
        <v>0.49930555555555556</v>
      </c>
      <c r="K66" s="102">
        <v>0.50763888888888886</v>
      </c>
      <c r="L66" s="102">
        <v>0.51388888888888884</v>
      </c>
      <c r="M66" s="102">
        <v>0.51736111111111116</v>
      </c>
      <c r="N66" s="102">
        <v>0.5229166666666667</v>
      </c>
      <c r="O66" s="102">
        <v>0.53125</v>
      </c>
      <c r="P66" s="102">
        <v>0.53749999999999998</v>
      </c>
      <c r="Q66" s="101">
        <v>0.53819444444444442</v>
      </c>
      <c r="R66" s="20">
        <f t="shared" si="3"/>
        <v>27.207000000000001</v>
      </c>
      <c r="S66" s="21">
        <f t="shared" si="5"/>
        <v>7.7777777777777779E-2</v>
      </c>
      <c r="T66" s="22">
        <f t="shared" si="7"/>
        <v>14.575178571428571</v>
      </c>
      <c r="U66" s="39">
        <f t="shared" si="6"/>
        <v>5.5555555555555358E-3</v>
      </c>
      <c r="V66" s="23"/>
    </row>
    <row r="67" spans="2:22" x14ac:dyDescent="0.25">
      <c r="B67" s="38">
        <v>50</v>
      </c>
      <c r="C67" s="101">
        <v>0.46597222222222218</v>
      </c>
      <c r="D67" s="100">
        <v>0.46736111111111112</v>
      </c>
      <c r="E67" s="100">
        <v>0.47569444444444442</v>
      </c>
      <c r="F67" s="100">
        <v>0.4819444444444444</v>
      </c>
      <c r="G67" s="101">
        <v>0.48819444444444443</v>
      </c>
      <c r="H67" s="100">
        <v>0.49027777777777776</v>
      </c>
      <c r="I67" s="100">
        <v>0.49652777777777779</v>
      </c>
      <c r="J67" s="101">
        <v>0.50486111111111109</v>
      </c>
      <c r="K67" s="102">
        <v>0.5131944444444444</v>
      </c>
      <c r="L67" s="102">
        <v>0.51944444444444449</v>
      </c>
      <c r="M67" s="102">
        <v>0.5229166666666667</v>
      </c>
      <c r="N67" s="102">
        <v>0.52847222222222223</v>
      </c>
      <c r="O67" s="102">
        <v>0.53680555555555554</v>
      </c>
      <c r="P67" s="102">
        <v>0.54305555555555551</v>
      </c>
      <c r="Q67" s="101">
        <v>0.54374999999999996</v>
      </c>
      <c r="R67" s="20">
        <f t="shared" si="3"/>
        <v>27.207000000000001</v>
      </c>
      <c r="S67" s="21">
        <f t="shared" si="5"/>
        <v>7.7777777777777779E-2</v>
      </c>
      <c r="T67" s="22">
        <f t="shared" si="7"/>
        <v>14.575178571428571</v>
      </c>
      <c r="U67" s="39">
        <f t="shared" si="6"/>
        <v>4.8611111111111494E-3</v>
      </c>
      <c r="V67" s="23"/>
    </row>
    <row r="68" spans="2:22" x14ac:dyDescent="0.25">
      <c r="B68" s="38">
        <v>51</v>
      </c>
      <c r="C68" s="101">
        <v>0.47083333333333333</v>
      </c>
      <c r="D68" s="100">
        <v>0.47222222222222221</v>
      </c>
      <c r="E68" s="100">
        <v>0.48055555555555551</v>
      </c>
      <c r="F68" s="100">
        <v>0.48680555555555555</v>
      </c>
      <c r="G68" s="101">
        <v>0.49305555555555552</v>
      </c>
      <c r="H68" s="100">
        <v>0.49513888888888885</v>
      </c>
      <c r="I68" s="100">
        <v>0.50138888888888888</v>
      </c>
      <c r="J68" s="101">
        <v>0.50972222222222219</v>
      </c>
      <c r="K68" s="102">
        <v>0.5180555555555556</v>
      </c>
      <c r="L68" s="102">
        <v>0.52430555555555558</v>
      </c>
      <c r="M68" s="102">
        <v>0.52777777777777779</v>
      </c>
      <c r="N68" s="102">
        <v>0.53333333333333333</v>
      </c>
      <c r="O68" s="102">
        <v>0.54166666666666663</v>
      </c>
      <c r="P68" s="102">
        <v>0.54791666666666661</v>
      </c>
      <c r="Q68" s="101">
        <v>0.54861111111111105</v>
      </c>
      <c r="R68" s="20">
        <f t="shared" si="3"/>
        <v>27.207000000000001</v>
      </c>
      <c r="S68" s="21">
        <f t="shared" si="5"/>
        <v>7.7777777777777724E-2</v>
      </c>
      <c r="T68" s="22">
        <f t="shared" si="7"/>
        <v>14.575178571428584</v>
      </c>
      <c r="U68" s="39">
        <f t="shared" si="6"/>
        <v>5.5555555555555358E-3</v>
      </c>
      <c r="V68" s="23"/>
    </row>
    <row r="69" spans="2:22" x14ac:dyDescent="0.25">
      <c r="B69" s="38">
        <v>52</v>
      </c>
      <c r="C69" s="101">
        <v>0.47638888888888886</v>
      </c>
      <c r="D69" s="100">
        <v>0.47777777777777775</v>
      </c>
      <c r="E69" s="100">
        <v>0.4861111111111111</v>
      </c>
      <c r="F69" s="100">
        <v>0.49236111111111108</v>
      </c>
      <c r="G69" s="101">
        <v>0.49861111111111112</v>
      </c>
      <c r="H69" s="100">
        <v>0.50069444444444444</v>
      </c>
      <c r="I69" s="100">
        <v>0.50694444444444442</v>
      </c>
      <c r="J69" s="101">
        <v>0.51527777777777772</v>
      </c>
      <c r="K69" s="102">
        <v>0.52361111111111114</v>
      </c>
      <c r="L69" s="102">
        <v>0.52986111111111112</v>
      </c>
      <c r="M69" s="102">
        <v>0.53333333333333333</v>
      </c>
      <c r="N69" s="102">
        <v>0.53888888888888886</v>
      </c>
      <c r="O69" s="102">
        <v>0.54722222222222217</v>
      </c>
      <c r="P69" s="102">
        <v>0.55347222222222214</v>
      </c>
      <c r="Q69" s="101">
        <v>0.55416666666666659</v>
      </c>
      <c r="R69" s="20">
        <f t="shared" si="3"/>
        <v>27.207000000000001</v>
      </c>
      <c r="S69" s="21">
        <f t="shared" si="5"/>
        <v>7.7777777777777724E-2</v>
      </c>
      <c r="T69" s="22">
        <f t="shared" si="7"/>
        <v>14.575178571428584</v>
      </c>
      <c r="U69" s="39">
        <f t="shared" si="6"/>
        <v>4.8611111111110938E-3</v>
      </c>
      <c r="V69" s="23"/>
    </row>
    <row r="70" spans="2:22" x14ac:dyDescent="0.25">
      <c r="B70" s="38">
        <v>53</v>
      </c>
      <c r="C70" s="101">
        <v>0.48124999999999996</v>
      </c>
      <c r="D70" s="100">
        <v>0.4826388888888889</v>
      </c>
      <c r="E70" s="100">
        <v>0.4909722222222222</v>
      </c>
      <c r="F70" s="100">
        <v>0.49722222222222223</v>
      </c>
      <c r="G70" s="101">
        <v>0.50347222222222221</v>
      </c>
      <c r="H70" s="100">
        <v>0.50555555555555554</v>
      </c>
      <c r="I70" s="100">
        <v>0.51180555555555551</v>
      </c>
      <c r="J70" s="101">
        <v>0.52013888888888893</v>
      </c>
      <c r="K70" s="102">
        <v>0.52847222222222223</v>
      </c>
      <c r="L70" s="102">
        <v>0.53472222222222221</v>
      </c>
      <c r="M70" s="102">
        <v>0.53819444444444442</v>
      </c>
      <c r="N70" s="102">
        <v>0.54374999999999996</v>
      </c>
      <c r="O70" s="102">
        <v>0.55208333333333326</v>
      </c>
      <c r="P70" s="102">
        <v>0.55833333333333335</v>
      </c>
      <c r="Q70" s="101">
        <v>0.55902777777777779</v>
      </c>
      <c r="R70" s="20">
        <f t="shared" si="3"/>
        <v>27.207000000000001</v>
      </c>
      <c r="S70" s="21">
        <f t="shared" si="5"/>
        <v>7.7777777777777835E-2</v>
      </c>
      <c r="T70" s="22">
        <f t="shared" si="7"/>
        <v>14.575178571428562</v>
      </c>
      <c r="U70" s="39">
        <f t="shared" si="6"/>
        <v>5.5555555555555913E-3</v>
      </c>
      <c r="V70" s="23"/>
    </row>
    <row r="71" spans="2:22" x14ac:dyDescent="0.25">
      <c r="B71" s="38">
        <v>54</v>
      </c>
      <c r="C71" s="101">
        <v>0.48680555555555555</v>
      </c>
      <c r="D71" s="100">
        <v>0.48819444444444443</v>
      </c>
      <c r="E71" s="100">
        <v>0.49652777777777779</v>
      </c>
      <c r="F71" s="100">
        <v>0.50277777777777777</v>
      </c>
      <c r="G71" s="101">
        <v>0.50902777777777775</v>
      </c>
      <c r="H71" s="100">
        <v>0.51111111111111107</v>
      </c>
      <c r="I71" s="100">
        <v>0.51736111111111116</v>
      </c>
      <c r="J71" s="101">
        <v>0.52569444444444446</v>
      </c>
      <c r="K71" s="102">
        <v>0.53402777777777777</v>
      </c>
      <c r="L71" s="102">
        <v>0.54027777777777775</v>
      </c>
      <c r="M71" s="102">
        <v>0.54374999999999996</v>
      </c>
      <c r="N71" s="102">
        <v>0.54930555555555549</v>
      </c>
      <c r="O71" s="102">
        <v>0.5576388888888888</v>
      </c>
      <c r="P71" s="102">
        <v>0.56388888888888888</v>
      </c>
      <c r="Q71" s="101">
        <v>0.56458333333333333</v>
      </c>
      <c r="R71" s="20">
        <f t="shared" si="3"/>
        <v>27.207000000000001</v>
      </c>
      <c r="S71" s="21">
        <f t="shared" si="5"/>
        <v>7.7777777777777779E-2</v>
      </c>
      <c r="T71" s="22">
        <f t="shared" si="7"/>
        <v>14.575178571428571</v>
      </c>
      <c r="U71" s="39">
        <f t="shared" si="6"/>
        <v>4.8611111111110938E-3</v>
      </c>
      <c r="V71" s="23"/>
    </row>
    <row r="72" spans="2:22" x14ac:dyDescent="0.25">
      <c r="B72" s="38">
        <v>55</v>
      </c>
      <c r="C72" s="101">
        <v>0.49166666666666664</v>
      </c>
      <c r="D72" s="100">
        <v>0.49305555555555552</v>
      </c>
      <c r="E72" s="100">
        <v>0.50138888888888888</v>
      </c>
      <c r="F72" s="100">
        <v>0.50763888888888886</v>
      </c>
      <c r="G72" s="101">
        <v>0.51388888888888884</v>
      </c>
      <c r="H72" s="100">
        <v>0.51597222222222228</v>
      </c>
      <c r="I72" s="100">
        <v>0.52222222222222225</v>
      </c>
      <c r="J72" s="101">
        <v>0.53055555555555556</v>
      </c>
      <c r="K72" s="102">
        <v>0.53888888888888886</v>
      </c>
      <c r="L72" s="102">
        <v>0.54513888888888884</v>
      </c>
      <c r="M72" s="102">
        <v>0.54861111111111105</v>
      </c>
      <c r="N72" s="102">
        <v>0.55416666666666659</v>
      </c>
      <c r="O72" s="102">
        <v>0.5625</v>
      </c>
      <c r="P72" s="102">
        <v>0.56874999999999998</v>
      </c>
      <c r="Q72" s="101">
        <v>0.56944444444444442</v>
      </c>
      <c r="R72" s="20">
        <f t="shared" si="3"/>
        <v>27.207000000000001</v>
      </c>
      <c r="S72" s="21">
        <f t="shared" si="5"/>
        <v>7.7777777777777779E-2</v>
      </c>
      <c r="T72" s="22">
        <f t="shared" si="7"/>
        <v>14.575178571428571</v>
      </c>
      <c r="U72" s="39">
        <f t="shared" si="6"/>
        <v>4.8611111111111494E-3</v>
      </c>
      <c r="V72" s="23"/>
    </row>
    <row r="73" spans="2:22" x14ac:dyDescent="0.25">
      <c r="B73" s="38">
        <v>56</v>
      </c>
      <c r="C73" s="101">
        <v>0.49652777777777779</v>
      </c>
      <c r="D73" s="100">
        <v>0.49791666666666667</v>
      </c>
      <c r="E73" s="100">
        <v>0.50624999999999998</v>
      </c>
      <c r="F73" s="100">
        <v>0.51249999999999996</v>
      </c>
      <c r="G73" s="101">
        <v>0.51875000000000004</v>
      </c>
      <c r="H73" s="100">
        <v>0.52083333333333337</v>
      </c>
      <c r="I73" s="100">
        <v>0.52708333333333335</v>
      </c>
      <c r="J73" s="101">
        <v>0.53541666666666665</v>
      </c>
      <c r="K73" s="102">
        <v>0.54374999999999996</v>
      </c>
      <c r="L73" s="102">
        <v>0.54999999999999993</v>
      </c>
      <c r="M73" s="102">
        <v>0.55347222222222214</v>
      </c>
      <c r="N73" s="102">
        <v>0.55902777777777779</v>
      </c>
      <c r="O73" s="102">
        <v>0.56736111111111109</v>
      </c>
      <c r="P73" s="102">
        <v>0.57361111111111107</v>
      </c>
      <c r="Q73" s="101">
        <v>0.57430555555555551</v>
      </c>
      <c r="R73" s="20">
        <f t="shared" si="3"/>
        <v>27.207000000000001</v>
      </c>
      <c r="S73" s="21">
        <f t="shared" si="5"/>
        <v>7.7777777777777724E-2</v>
      </c>
      <c r="T73" s="22">
        <f t="shared" si="7"/>
        <v>14.575178571428584</v>
      </c>
      <c r="U73" s="39">
        <f t="shared" si="6"/>
        <v>5.5555555555555358E-3</v>
      </c>
      <c r="V73" s="23"/>
    </row>
    <row r="74" spans="2:22" x14ac:dyDescent="0.25">
      <c r="B74" s="38">
        <v>57</v>
      </c>
      <c r="C74" s="101">
        <v>0.50208333333333333</v>
      </c>
      <c r="D74" s="100">
        <v>0.50347222222222221</v>
      </c>
      <c r="E74" s="100">
        <v>0.51180555555555551</v>
      </c>
      <c r="F74" s="100">
        <v>0.5180555555555556</v>
      </c>
      <c r="G74" s="101">
        <v>0.52430555555555558</v>
      </c>
      <c r="H74" s="100">
        <v>0.52638888888888891</v>
      </c>
      <c r="I74" s="100">
        <v>0.53263888888888888</v>
      </c>
      <c r="J74" s="101">
        <v>0.54097222222222219</v>
      </c>
      <c r="K74" s="102">
        <v>0.54930555555555549</v>
      </c>
      <c r="L74" s="102">
        <v>0.55555555555555547</v>
      </c>
      <c r="M74" s="102">
        <v>0.55902777777777779</v>
      </c>
      <c r="N74" s="102">
        <v>0.56458333333333333</v>
      </c>
      <c r="O74" s="102">
        <v>0.57291666666666663</v>
      </c>
      <c r="P74" s="102">
        <v>0.57916666666666661</v>
      </c>
      <c r="Q74" s="101">
        <v>0.57986111111111105</v>
      </c>
      <c r="R74" s="20">
        <f t="shared" si="3"/>
        <v>27.207000000000001</v>
      </c>
      <c r="S74" s="21">
        <f t="shared" si="5"/>
        <v>7.7777777777777724E-2</v>
      </c>
      <c r="T74" s="22">
        <f t="shared" si="7"/>
        <v>14.575178571428584</v>
      </c>
      <c r="U74" s="39">
        <f t="shared" si="6"/>
        <v>4.8611111111110938E-3</v>
      </c>
      <c r="V74" s="23"/>
    </row>
    <row r="75" spans="2:22" x14ac:dyDescent="0.25">
      <c r="B75" s="38">
        <v>58</v>
      </c>
      <c r="C75" s="101">
        <v>0.50694444444444442</v>
      </c>
      <c r="D75" s="100">
        <v>0.5083333333333333</v>
      </c>
      <c r="E75" s="100">
        <v>0.51666666666666672</v>
      </c>
      <c r="F75" s="100">
        <v>0.5229166666666667</v>
      </c>
      <c r="G75" s="101">
        <v>0.52916666666666667</v>
      </c>
      <c r="H75" s="100">
        <v>0.53125</v>
      </c>
      <c r="I75" s="100">
        <v>0.53749999999999998</v>
      </c>
      <c r="J75" s="101">
        <v>0.54583333333333328</v>
      </c>
      <c r="K75" s="102">
        <v>0.55416666666666659</v>
      </c>
      <c r="L75" s="102">
        <v>0.56041666666666667</v>
      </c>
      <c r="M75" s="102">
        <v>0.56388888888888888</v>
      </c>
      <c r="N75" s="102">
        <v>0.56944444444444442</v>
      </c>
      <c r="O75" s="102">
        <v>0.57777777777777772</v>
      </c>
      <c r="P75" s="102">
        <v>0.58402777777777781</v>
      </c>
      <c r="Q75" s="101">
        <v>0.58472222222222225</v>
      </c>
      <c r="R75" s="20">
        <f t="shared" si="3"/>
        <v>27.207000000000001</v>
      </c>
      <c r="S75" s="21">
        <f t="shared" si="5"/>
        <v>7.7777777777777835E-2</v>
      </c>
      <c r="T75" s="22">
        <f t="shared" si="7"/>
        <v>14.575178571428562</v>
      </c>
      <c r="U75" s="39">
        <f t="shared" si="6"/>
        <v>5.5555555555555358E-3</v>
      </c>
      <c r="V75" s="23"/>
    </row>
    <row r="76" spans="2:22" x14ac:dyDescent="0.25">
      <c r="B76" s="38">
        <v>59</v>
      </c>
      <c r="C76" s="101">
        <v>0.51249999999999996</v>
      </c>
      <c r="D76" s="100">
        <v>0.51388888888888884</v>
      </c>
      <c r="E76" s="100">
        <v>0.52222222222222225</v>
      </c>
      <c r="F76" s="100">
        <v>0.52847222222222223</v>
      </c>
      <c r="G76" s="101">
        <v>0.53472222222222221</v>
      </c>
      <c r="H76" s="100">
        <v>0.53680555555555554</v>
      </c>
      <c r="I76" s="100">
        <v>0.54305555555555551</v>
      </c>
      <c r="J76" s="101">
        <v>0.55138888888888882</v>
      </c>
      <c r="K76" s="102">
        <v>0.55972222222222223</v>
      </c>
      <c r="L76" s="102">
        <v>0.56597222222222221</v>
      </c>
      <c r="M76" s="102">
        <v>0.56944444444444442</v>
      </c>
      <c r="N76" s="102">
        <v>0.57499999999999996</v>
      </c>
      <c r="O76" s="102">
        <v>0.58333333333333337</v>
      </c>
      <c r="P76" s="102">
        <v>0.58958333333333335</v>
      </c>
      <c r="Q76" s="101">
        <v>0.59027777777777779</v>
      </c>
      <c r="R76" s="20">
        <f t="shared" si="3"/>
        <v>27.207000000000001</v>
      </c>
      <c r="S76" s="21">
        <f t="shared" si="5"/>
        <v>7.7777777777777835E-2</v>
      </c>
      <c r="T76" s="22">
        <f t="shared" si="7"/>
        <v>14.575178571428562</v>
      </c>
      <c r="U76" s="39">
        <f t="shared" si="6"/>
        <v>4.8611111111112049E-3</v>
      </c>
      <c r="V76" s="23"/>
    </row>
    <row r="77" spans="2:22" x14ac:dyDescent="0.25">
      <c r="B77" s="38">
        <v>60</v>
      </c>
      <c r="C77" s="101">
        <v>0.51736111111111116</v>
      </c>
      <c r="D77" s="100">
        <v>0.51875000000000004</v>
      </c>
      <c r="E77" s="100">
        <v>0.52708333333333335</v>
      </c>
      <c r="F77" s="100">
        <v>0.53333333333333333</v>
      </c>
      <c r="G77" s="101">
        <v>0.5395833333333333</v>
      </c>
      <c r="H77" s="100">
        <v>0.54166666666666663</v>
      </c>
      <c r="I77" s="100">
        <v>0.54791666666666661</v>
      </c>
      <c r="J77" s="101">
        <v>0.55624999999999991</v>
      </c>
      <c r="K77" s="102">
        <v>0.56458333333333333</v>
      </c>
      <c r="L77" s="102">
        <v>0.5708333333333333</v>
      </c>
      <c r="M77" s="102">
        <v>0.57430555555555551</v>
      </c>
      <c r="N77" s="102">
        <v>0.57986111111111105</v>
      </c>
      <c r="O77" s="102">
        <v>0.58819444444444446</v>
      </c>
      <c r="P77" s="102">
        <v>0.59444444444444444</v>
      </c>
      <c r="Q77" s="101">
        <v>0.59513888888888888</v>
      </c>
      <c r="R77" s="20">
        <f t="shared" si="3"/>
        <v>27.207000000000001</v>
      </c>
      <c r="S77" s="21">
        <f t="shared" si="5"/>
        <v>7.7777777777777724E-2</v>
      </c>
      <c r="T77" s="22">
        <f t="shared" si="7"/>
        <v>14.575178571428584</v>
      </c>
      <c r="U77" s="39">
        <f t="shared" si="6"/>
        <v>5.5555555555555358E-3</v>
      </c>
      <c r="V77" s="23"/>
    </row>
    <row r="78" spans="2:22" x14ac:dyDescent="0.25">
      <c r="B78" s="38">
        <v>61</v>
      </c>
      <c r="C78" s="101">
        <v>0.5229166666666667</v>
      </c>
      <c r="D78" s="100">
        <v>0.52430555555555558</v>
      </c>
      <c r="E78" s="100">
        <v>0.53263888888888888</v>
      </c>
      <c r="F78" s="100">
        <v>0.53888888888888886</v>
      </c>
      <c r="G78" s="101">
        <v>0.54513888888888884</v>
      </c>
      <c r="H78" s="100">
        <v>0.54722222222222217</v>
      </c>
      <c r="I78" s="100">
        <v>0.55347222222222214</v>
      </c>
      <c r="J78" s="101">
        <v>0.56180555555555556</v>
      </c>
      <c r="K78" s="102">
        <v>0.57013888888888886</v>
      </c>
      <c r="L78" s="102">
        <v>0.57638888888888884</v>
      </c>
      <c r="M78" s="102">
        <v>0.57986111111111105</v>
      </c>
      <c r="N78" s="102">
        <v>0.5854166666666667</v>
      </c>
      <c r="O78" s="102">
        <v>0.59375</v>
      </c>
      <c r="P78" s="102">
        <v>0.60000000000000009</v>
      </c>
      <c r="Q78" s="101">
        <v>0.60069444444444453</v>
      </c>
      <c r="R78" s="20">
        <f t="shared" si="3"/>
        <v>27.207000000000001</v>
      </c>
      <c r="S78" s="21">
        <f t="shared" si="5"/>
        <v>7.7777777777777835E-2</v>
      </c>
      <c r="T78" s="22">
        <f t="shared" si="7"/>
        <v>14.575178571428562</v>
      </c>
      <c r="U78" s="39">
        <f t="shared" si="6"/>
        <v>4.8611111111110938E-3</v>
      </c>
      <c r="V78" s="23"/>
    </row>
    <row r="79" spans="2:22" x14ac:dyDescent="0.25">
      <c r="B79" s="38">
        <v>62</v>
      </c>
      <c r="C79" s="101">
        <v>0.52777777777777779</v>
      </c>
      <c r="D79" s="100">
        <v>0.52916666666666667</v>
      </c>
      <c r="E79" s="100">
        <v>0.53749999999999998</v>
      </c>
      <c r="F79" s="100">
        <v>0.54374999999999996</v>
      </c>
      <c r="G79" s="101">
        <v>0.54999999999999993</v>
      </c>
      <c r="H79" s="100">
        <v>0.55208333333333326</v>
      </c>
      <c r="I79" s="100">
        <v>0.55833333333333335</v>
      </c>
      <c r="J79" s="101">
        <v>0.56666666666666665</v>
      </c>
      <c r="K79" s="102">
        <v>0.57499999999999996</v>
      </c>
      <c r="L79" s="102">
        <v>0.58124999999999993</v>
      </c>
      <c r="M79" s="102">
        <v>0.58472222222222225</v>
      </c>
      <c r="N79" s="102">
        <v>0.59027777777777779</v>
      </c>
      <c r="O79" s="102">
        <v>0.59861111111111109</v>
      </c>
      <c r="P79" s="102">
        <v>0.60486111111111118</v>
      </c>
      <c r="Q79" s="101">
        <v>0.60555555555555562</v>
      </c>
      <c r="R79" s="20">
        <f t="shared" si="3"/>
        <v>27.207000000000001</v>
      </c>
      <c r="S79" s="21">
        <f t="shared" si="5"/>
        <v>7.7777777777777835E-2</v>
      </c>
      <c r="T79" s="22">
        <f t="shared" si="7"/>
        <v>14.575178571428562</v>
      </c>
      <c r="U79" s="39">
        <f t="shared" si="6"/>
        <v>5.5555555555555358E-3</v>
      </c>
      <c r="V79" s="23"/>
    </row>
    <row r="80" spans="2:22" x14ac:dyDescent="0.25">
      <c r="B80" s="38">
        <v>63</v>
      </c>
      <c r="C80" s="101">
        <v>0.53333333333333333</v>
      </c>
      <c r="D80" s="100">
        <v>0.53472222222222221</v>
      </c>
      <c r="E80" s="100">
        <v>0.54305555555555551</v>
      </c>
      <c r="F80" s="100">
        <v>0.54930555555555549</v>
      </c>
      <c r="G80" s="101">
        <v>0.55555555555555547</v>
      </c>
      <c r="H80" s="100">
        <v>0.5576388888888888</v>
      </c>
      <c r="I80" s="100">
        <v>0.56388888888888888</v>
      </c>
      <c r="J80" s="101">
        <v>0.57222222222222219</v>
      </c>
      <c r="K80" s="102">
        <v>0.58055555555555549</v>
      </c>
      <c r="L80" s="102">
        <v>0.58680555555555558</v>
      </c>
      <c r="M80" s="102">
        <v>0.59027777777777779</v>
      </c>
      <c r="N80" s="102">
        <v>0.59583333333333333</v>
      </c>
      <c r="O80" s="102">
        <v>0.60416666666666674</v>
      </c>
      <c r="P80" s="102">
        <v>0.61041666666666672</v>
      </c>
      <c r="Q80" s="101">
        <v>0.61111111111111116</v>
      </c>
      <c r="R80" s="20">
        <f t="shared" si="3"/>
        <v>27.207000000000001</v>
      </c>
      <c r="S80" s="21">
        <f t="shared" si="5"/>
        <v>7.7777777777777835E-2</v>
      </c>
      <c r="T80" s="22">
        <f t="shared" si="7"/>
        <v>14.575178571428562</v>
      </c>
      <c r="U80" s="39">
        <f t="shared" si="6"/>
        <v>4.8611111111110938E-3</v>
      </c>
      <c r="V80" s="23"/>
    </row>
    <row r="81" spans="2:22" x14ac:dyDescent="0.25">
      <c r="B81" s="38">
        <v>64</v>
      </c>
      <c r="C81" s="101">
        <v>0.53819444444444442</v>
      </c>
      <c r="D81" s="100">
        <v>0.5395833333333333</v>
      </c>
      <c r="E81" s="100">
        <v>0.54791666666666661</v>
      </c>
      <c r="F81" s="100">
        <v>0.55416666666666659</v>
      </c>
      <c r="G81" s="101">
        <v>0.56041666666666667</v>
      </c>
      <c r="H81" s="100">
        <v>0.5625</v>
      </c>
      <c r="I81" s="100">
        <v>0.56874999999999998</v>
      </c>
      <c r="J81" s="101">
        <v>0.57708333333333328</v>
      </c>
      <c r="K81" s="102">
        <v>0.5854166666666667</v>
      </c>
      <c r="L81" s="102">
        <v>0.59166666666666667</v>
      </c>
      <c r="M81" s="102">
        <v>0.59513888888888888</v>
      </c>
      <c r="N81" s="102">
        <v>0.60069444444444453</v>
      </c>
      <c r="O81" s="102">
        <v>0.60902777777777783</v>
      </c>
      <c r="P81" s="102">
        <v>0.61527777777777781</v>
      </c>
      <c r="Q81" s="101">
        <v>0.61597222222222225</v>
      </c>
      <c r="R81" s="20">
        <f t="shared" si="3"/>
        <v>27.207000000000001</v>
      </c>
      <c r="S81" s="21">
        <f t="shared" si="5"/>
        <v>7.7777777777777835E-2</v>
      </c>
      <c r="T81" s="22">
        <f t="shared" si="7"/>
        <v>14.575178571428562</v>
      </c>
      <c r="U81" s="39">
        <f t="shared" si="6"/>
        <v>4.8611111111110938E-3</v>
      </c>
      <c r="V81" s="23"/>
    </row>
    <row r="82" spans="2:22" x14ac:dyDescent="0.25">
      <c r="B82" s="38">
        <v>65</v>
      </c>
      <c r="C82" s="101">
        <v>0.54305555555555551</v>
      </c>
      <c r="D82" s="100">
        <v>0.5444444444444444</v>
      </c>
      <c r="E82" s="100">
        <v>0.5527777777777777</v>
      </c>
      <c r="F82" s="100">
        <v>0.55902777777777779</v>
      </c>
      <c r="G82" s="101">
        <v>0.56527777777777777</v>
      </c>
      <c r="H82" s="100">
        <v>0.56736111111111109</v>
      </c>
      <c r="I82" s="100">
        <v>0.57361111111111107</v>
      </c>
      <c r="J82" s="101">
        <v>0.58194444444444438</v>
      </c>
      <c r="K82" s="102">
        <v>0.59027777777777779</v>
      </c>
      <c r="L82" s="102">
        <v>0.59652777777777777</v>
      </c>
      <c r="M82" s="102">
        <v>0.60000000000000009</v>
      </c>
      <c r="N82" s="102">
        <v>0.60555555555555562</v>
      </c>
      <c r="O82" s="102">
        <v>0.61388888888888893</v>
      </c>
      <c r="P82" s="102">
        <v>0.62013888888888891</v>
      </c>
      <c r="Q82" s="101">
        <v>0.62083333333333335</v>
      </c>
      <c r="R82" s="20">
        <f t="shared" si="3"/>
        <v>27.207000000000001</v>
      </c>
      <c r="S82" s="21">
        <f t="shared" si="5"/>
        <v>7.7777777777777835E-2</v>
      </c>
      <c r="T82" s="22">
        <f t="shared" ref="T82:T113" si="8">60*$I$158/(S82*60*24)</f>
        <v>14.575178571428562</v>
      </c>
      <c r="U82" s="39">
        <f t="shared" si="6"/>
        <v>5.5555555555555358E-3</v>
      </c>
      <c r="V82" s="23"/>
    </row>
    <row r="83" spans="2:22" x14ac:dyDescent="0.25">
      <c r="B83" s="38">
        <v>66</v>
      </c>
      <c r="C83" s="101">
        <v>0.54861111111111105</v>
      </c>
      <c r="D83" s="100">
        <v>0.54999999999999993</v>
      </c>
      <c r="E83" s="100">
        <v>0.55833333333333335</v>
      </c>
      <c r="F83" s="100">
        <v>0.56458333333333333</v>
      </c>
      <c r="G83" s="101">
        <v>0.5708333333333333</v>
      </c>
      <c r="H83" s="100">
        <v>0.57291666666666663</v>
      </c>
      <c r="I83" s="100">
        <v>0.57916666666666661</v>
      </c>
      <c r="J83" s="101">
        <v>0.58750000000000002</v>
      </c>
      <c r="K83" s="102">
        <v>0.59583333333333333</v>
      </c>
      <c r="L83" s="102">
        <v>0.60208333333333341</v>
      </c>
      <c r="M83" s="102">
        <v>0.60555555555555562</v>
      </c>
      <c r="N83" s="102">
        <v>0.61111111111111116</v>
      </c>
      <c r="O83" s="102">
        <v>0.61944444444444446</v>
      </c>
      <c r="P83" s="102">
        <v>0.62569444444444444</v>
      </c>
      <c r="Q83" s="101">
        <v>0.62638888888888888</v>
      </c>
      <c r="R83" s="20">
        <f t="shared" si="3"/>
        <v>27.207000000000001</v>
      </c>
      <c r="S83" s="21">
        <f t="shared" si="5"/>
        <v>7.7777777777777835E-2</v>
      </c>
      <c r="T83" s="22">
        <f t="shared" si="8"/>
        <v>14.575178571428562</v>
      </c>
      <c r="U83" s="39">
        <f t="shared" si="6"/>
        <v>4.8611111111110938E-3</v>
      </c>
      <c r="V83" s="23"/>
    </row>
    <row r="84" spans="2:22" x14ac:dyDescent="0.25">
      <c r="B84" s="38">
        <v>67</v>
      </c>
      <c r="C84" s="101">
        <v>0.55347222222222214</v>
      </c>
      <c r="D84" s="100">
        <v>0.55486111111111103</v>
      </c>
      <c r="E84" s="100">
        <v>0.56319444444444444</v>
      </c>
      <c r="F84" s="100">
        <v>0.56944444444444442</v>
      </c>
      <c r="G84" s="101">
        <v>0.5756944444444444</v>
      </c>
      <c r="H84" s="100">
        <v>0.57777777777777772</v>
      </c>
      <c r="I84" s="100">
        <v>0.58402777777777781</v>
      </c>
      <c r="J84" s="101">
        <v>0.59236111111111112</v>
      </c>
      <c r="K84" s="102">
        <v>0.60069444444444453</v>
      </c>
      <c r="L84" s="102">
        <v>0.60694444444444451</v>
      </c>
      <c r="M84" s="102">
        <v>0.61041666666666672</v>
      </c>
      <c r="N84" s="102">
        <v>0.61597222222222225</v>
      </c>
      <c r="O84" s="102">
        <v>0.62430555555555556</v>
      </c>
      <c r="P84" s="102">
        <v>0.63055555555555554</v>
      </c>
      <c r="Q84" s="101">
        <v>0.63124999999999998</v>
      </c>
      <c r="R84" s="20">
        <f t="shared" ref="R84:R147" si="9">R83</f>
        <v>27.207000000000001</v>
      </c>
      <c r="S84" s="21">
        <f t="shared" si="5"/>
        <v>7.7777777777777835E-2</v>
      </c>
      <c r="T84" s="22">
        <f t="shared" si="8"/>
        <v>14.575178571428562</v>
      </c>
      <c r="U84" s="39">
        <f t="shared" si="6"/>
        <v>5.5555555555556468E-3</v>
      </c>
      <c r="V84" s="23"/>
    </row>
    <row r="85" spans="2:22" x14ac:dyDescent="0.25">
      <c r="B85" s="38">
        <v>68</v>
      </c>
      <c r="C85" s="101">
        <v>0.55902777777777779</v>
      </c>
      <c r="D85" s="100">
        <v>0.56041666666666667</v>
      </c>
      <c r="E85" s="100">
        <v>0.56874999999999998</v>
      </c>
      <c r="F85" s="100">
        <v>0.57499999999999996</v>
      </c>
      <c r="G85" s="101">
        <v>0.58124999999999993</v>
      </c>
      <c r="H85" s="100">
        <v>0.58333333333333337</v>
      </c>
      <c r="I85" s="100">
        <v>0.58958333333333335</v>
      </c>
      <c r="J85" s="101">
        <v>0.59791666666666665</v>
      </c>
      <c r="K85" s="102">
        <v>0.60625000000000007</v>
      </c>
      <c r="L85" s="102">
        <v>0.61250000000000004</v>
      </c>
      <c r="M85" s="102">
        <v>0.61597222222222225</v>
      </c>
      <c r="N85" s="102">
        <v>0.62152777777777779</v>
      </c>
      <c r="O85" s="102">
        <v>0.62986111111111109</v>
      </c>
      <c r="P85" s="102">
        <v>0.63611111111111107</v>
      </c>
      <c r="Q85" s="101">
        <v>0.63680555555555551</v>
      </c>
      <c r="R85" s="20">
        <f t="shared" si="9"/>
        <v>27.207000000000001</v>
      </c>
      <c r="S85" s="21">
        <f t="shared" si="5"/>
        <v>7.7777777777777724E-2</v>
      </c>
      <c r="T85" s="22">
        <f t="shared" si="8"/>
        <v>14.575178571428584</v>
      </c>
      <c r="U85" s="39">
        <f t="shared" si="6"/>
        <v>4.8611111111110938E-3</v>
      </c>
      <c r="V85" s="23"/>
    </row>
    <row r="86" spans="2:22" x14ac:dyDescent="0.25">
      <c r="B86" s="38">
        <v>69</v>
      </c>
      <c r="C86" s="101">
        <v>0.56388888888888888</v>
      </c>
      <c r="D86" s="100">
        <v>0.56527777777777777</v>
      </c>
      <c r="E86" s="100">
        <v>0.57361111111111107</v>
      </c>
      <c r="F86" s="100">
        <v>0.57986111111111105</v>
      </c>
      <c r="G86" s="101">
        <v>0.58611111111111114</v>
      </c>
      <c r="H86" s="100">
        <v>0.58819444444444446</v>
      </c>
      <c r="I86" s="100">
        <v>0.59444444444444444</v>
      </c>
      <c r="J86" s="101">
        <v>0.60277777777777786</v>
      </c>
      <c r="K86" s="102">
        <v>0.61111111111111116</v>
      </c>
      <c r="L86" s="102">
        <v>0.61736111111111114</v>
      </c>
      <c r="M86" s="102">
        <v>0.62083333333333335</v>
      </c>
      <c r="N86" s="102">
        <v>0.62638888888888888</v>
      </c>
      <c r="O86" s="102">
        <v>0.63472222222222219</v>
      </c>
      <c r="P86" s="102">
        <v>0.64097222222222228</v>
      </c>
      <c r="Q86" s="101">
        <v>0.64166666666666672</v>
      </c>
      <c r="R86" s="20">
        <f t="shared" si="9"/>
        <v>27.207000000000001</v>
      </c>
      <c r="S86" s="21">
        <f t="shared" si="5"/>
        <v>7.7777777777777835E-2</v>
      </c>
      <c r="T86" s="22">
        <f t="shared" si="8"/>
        <v>14.575178571428562</v>
      </c>
      <c r="U86" s="39">
        <f t="shared" si="6"/>
        <v>5.5555555555555358E-3</v>
      </c>
      <c r="V86" s="23"/>
    </row>
    <row r="87" spans="2:22" x14ac:dyDescent="0.25">
      <c r="B87" s="38">
        <v>70</v>
      </c>
      <c r="C87" s="101">
        <v>0.56944444444444442</v>
      </c>
      <c r="D87" s="100">
        <v>0.5708333333333333</v>
      </c>
      <c r="E87" s="100">
        <v>0.57916666666666661</v>
      </c>
      <c r="F87" s="100">
        <v>0.5854166666666667</v>
      </c>
      <c r="G87" s="101">
        <v>0.59166666666666667</v>
      </c>
      <c r="H87" s="100">
        <v>0.59375</v>
      </c>
      <c r="I87" s="100">
        <v>0.60000000000000009</v>
      </c>
      <c r="J87" s="101">
        <v>0.60833333333333339</v>
      </c>
      <c r="K87" s="102">
        <v>0.6166666666666667</v>
      </c>
      <c r="L87" s="102">
        <v>0.62291666666666667</v>
      </c>
      <c r="M87" s="102">
        <v>0.62638888888888888</v>
      </c>
      <c r="N87" s="102">
        <v>0.63194444444444442</v>
      </c>
      <c r="O87" s="102">
        <v>0.64027777777777772</v>
      </c>
      <c r="P87" s="102">
        <v>0.64652777777777781</v>
      </c>
      <c r="Q87" s="101">
        <v>0.64722222222222225</v>
      </c>
      <c r="R87" s="20">
        <f t="shared" si="9"/>
        <v>27.207000000000001</v>
      </c>
      <c r="S87" s="21">
        <f t="shared" si="5"/>
        <v>7.7777777777777835E-2</v>
      </c>
      <c r="T87" s="22">
        <f t="shared" si="8"/>
        <v>14.575178571428562</v>
      </c>
      <c r="U87" s="39">
        <f t="shared" si="6"/>
        <v>4.8611111111110938E-3</v>
      </c>
      <c r="V87" s="23"/>
    </row>
    <row r="88" spans="2:22" x14ac:dyDescent="0.25">
      <c r="B88" s="38">
        <v>71</v>
      </c>
      <c r="C88" s="101">
        <v>0.57430555555555551</v>
      </c>
      <c r="D88" s="100">
        <v>0.5756944444444444</v>
      </c>
      <c r="E88" s="100">
        <v>0.58402777777777781</v>
      </c>
      <c r="F88" s="100">
        <v>0.59027777777777779</v>
      </c>
      <c r="G88" s="101">
        <v>0.59652777777777777</v>
      </c>
      <c r="H88" s="100">
        <v>0.59861111111111109</v>
      </c>
      <c r="I88" s="100">
        <v>0.60486111111111118</v>
      </c>
      <c r="J88" s="101">
        <v>0.61319444444444449</v>
      </c>
      <c r="K88" s="102">
        <v>0.62152777777777779</v>
      </c>
      <c r="L88" s="102">
        <v>0.62777777777777777</v>
      </c>
      <c r="M88" s="102">
        <v>0.63124999999999998</v>
      </c>
      <c r="N88" s="102">
        <v>0.63680555555555551</v>
      </c>
      <c r="O88" s="102">
        <v>0.64513888888888893</v>
      </c>
      <c r="P88" s="102">
        <v>0.65138888888888891</v>
      </c>
      <c r="Q88" s="101">
        <v>0.65208333333333335</v>
      </c>
      <c r="R88" s="20">
        <f t="shared" si="9"/>
        <v>27.207000000000001</v>
      </c>
      <c r="S88" s="21">
        <f t="shared" si="5"/>
        <v>7.7777777777777835E-2</v>
      </c>
      <c r="T88" s="22">
        <f t="shared" si="8"/>
        <v>14.575178571428562</v>
      </c>
      <c r="U88" s="39">
        <f t="shared" si="6"/>
        <v>5.5555555555555358E-3</v>
      </c>
      <c r="V88" s="23"/>
    </row>
    <row r="89" spans="2:22" x14ac:dyDescent="0.25">
      <c r="B89" s="38">
        <v>72</v>
      </c>
      <c r="C89" s="101">
        <v>0.57986111111111105</v>
      </c>
      <c r="D89" s="100">
        <v>0.58124999999999993</v>
      </c>
      <c r="E89" s="100">
        <v>0.58958333333333335</v>
      </c>
      <c r="F89" s="100">
        <v>0.59583333333333333</v>
      </c>
      <c r="G89" s="101">
        <v>0.60208333333333341</v>
      </c>
      <c r="H89" s="100">
        <v>0.60416666666666674</v>
      </c>
      <c r="I89" s="100">
        <v>0.61041666666666672</v>
      </c>
      <c r="J89" s="101">
        <v>0.61875000000000002</v>
      </c>
      <c r="K89" s="102">
        <v>0.62708333333333333</v>
      </c>
      <c r="L89" s="102">
        <v>0.6333333333333333</v>
      </c>
      <c r="M89" s="102">
        <v>0.63680555555555551</v>
      </c>
      <c r="N89" s="102">
        <v>0.64236111111111116</v>
      </c>
      <c r="O89" s="102">
        <v>0.65069444444444446</v>
      </c>
      <c r="P89" s="102">
        <v>0.65694444444444444</v>
      </c>
      <c r="Q89" s="101">
        <v>0.65763888888888888</v>
      </c>
      <c r="R89" s="20">
        <f t="shared" si="9"/>
        <v>27.207000000000001</v>
      </c>
      <c r="S89" s="21">
        <f t="shared" si="5"/>
        <v>7.7777777777777835E-2</v>
      </c>
      <c r="T89" s="22">
        <f t="shared" si="8"/>
        <v>14.575178571428562</v>
      </c>
      <c r="U89" s="39">
        <f t="shared" si="6"/>
        <v>6.2500000000000888E-3</v>
      </c>
      <c r="V89" s="23"/>
    </row>
    <row r="90" spans="2:22" x14ac:dyDescent="0.25">
      <c r="B90" s="38">
        <v>73</v>
      </c>
      <c r="C90" s="101">
        <v>0.58611111111111114</v>
      </c>
      <c r="D90" s="100">
        <v>0.58750000000000002</v>
      </c>
      <c r="E90" s="100">
        <v>0.59583333333333333</v>
      </c>
      <c r="F90" s="100">
        <v>0.6034722222222223</v>
      </c>
      <c r="G90" s="101">
        <v>0.60833333333333339</v>
      </c>
      <c r="H90" s="100">
        <v>0.60972222222222228</v>
      </c>
      <c r="I90" s="100">
        <v>0.61597222222222225</v>
      </c>
      <c r="J90" s="101">
        <v>0.62430555555555556</v>
      </c>
      <c r="K90" s="102">
        <v>0.63055555555555554</v>
      </c>
      <c r="L90" s="102">
        <v>0.63680555555555551</v>
      </c>
      <c r="M90" s="102">
        <v>0.63958333333333328</v>
      </c>
      <c r="N90" s="102">
        <v>0.64513888888888893</v>
      </c>
      <c r="O90" s="102">
        <v>0.65277777777777779</v>
      </c>
      <c r="P90" s="102">
        <v>0.65972222222222221</v>
      </c>
      <c r="Q90" s="101">
        <v>0.66041666666666665</v>
      </c>
      <c r="R90" s="20">
        <f t="shared" si="9"/>
        <v>27.207000000000001</v>
      </c>
      <c r="S90" s="21">
        <f t="shared" si="5"/>
        <v>7.4305555555555514E-2</v>
      </c>
      <c r="T90" s="22">
        <f t="shared" si="8"/>
        <v>15.256261682243002</v>
      </c>
      <c r="U90" s="39">
        <f t="shared" si="6"/>
        <v>6.2499999999999778E-3</v>
      </c>
      <c r="V90" s="23"/>
    </row>
    <row r="91" spans="2:22" x14ac:dyDescent="0.25">
      <c r="B91" s="38">
        <v>74</v>
      </c>
      <c r="C91" s="101">
        <v>0.59236111111111112</v>
      </c>
      <c r="D91" s="100">
        <v>0.59375</v>
      </c>
      <c r="E91" s="100">
        <v>0.60208333333333341</v>
      </c>
      <c r="F91" s="100">
        <v>0.60972222222222228</v>
      </c>
      <c r="G91" s="101">
        <v>0.61458333333333337</v>
      </c>
      <c r="H91" s="100">
        <v>0.61597222222222225</v>
      </c>
      <c r="I91" s="100">
        <v>0.62222222222222223</v>
      </c>
      <c r="J91" s="101">
        <v>0.63055555555555554</v>
      </c>
      <c r="K91" s="102">
        <v>0.63680555555555551</v>
      </c>
      <c r="L91" s="102">
        <v>0.6430555555555556</v>
      </c>
      <c r="M91" s="102">
        <v>0.64583333333333337</v>
      </c>
      <c r="N91" s="102">
        <v>0.65138888888888891</v>
      </c>
      <c r="O91" s="102">
        <v>0.65902777777777777</v>
      </c>
      <c r="P91" s="102">
        <v>0.66597222222222219</v>
      </c>
      <c r="Q91" s="101">
        <v>0.66666666666666663</v>
      </c>
      <c r="R91" s="20">
        <f t="shared" si="9"/>
        <v>27.207000000000001</v>
      </c>
      <c r="S91" s="21">
        <f t="shared" si="5"/>
        <v>7.4305555555555514E-2</v>
      </c>
      <c r="T91" s="22">
        <f t="shared" si="8"/>
        <v>15.256261682243002</v>
      </c>
      <c r="U91" s="39">
        <f t="shared" si="6"/>
        <v>6.2499999999999778E-3</v>
      </c>
      <c r="V91" s="23"/>
    </row>
    <row r="92" spans="2:22" x14ac:dyDescent="0.25">
      <c r="B92" s="38">
        <v>75</v>
      </c>
      <c r="C92" s="101">
        <v>0.59861111111111109</v>
      </c>
      <c r="D92" s="100">
        <v>0.60000000000000009</v>
      </c>
      <c r="E92" s="100">
        <v>0.60833333333333339</v>
      </c>
      <c r="F92" s="100">
        <v>0.61597222222222225</v>
      </c>
      <c r="G92" s="101">
        <v>0.62083333333333335</v>
      </c>
      <c r="H92" s="100">
        <v>0.62222222222222223</v>
      </c>
      <c r="I92" s="100">
        <v>0.62847222222222221</v>
      </c>
      <c r="J92" s="101">
        <v>0.63680555555555551</v>
      </c>
      <c r="K92" s="102">
        <v>0.6430555555555556</v>
      </c>
      <c r="L92" s="102">
        <v>0.64930555555555558</v>
      </c>
      <c r="M92" s="102">
        <v>0.65208333333333335</v>
      </c>
      <c r="N92" s="102">
        <v>0.65763888888888888</v>
      </c>
      <c r="O92" s="102">
        <v>0.66527777777777775</v>
      </c>
      <c r="P92" s="102">
        <v>0.67222222222222217</v>
      </c>
      <c r="Q92" s="101">
        <v>0.67291666666666661</v>
      </c>
      <c r="R92" s="20">
        <f t="shared" si="9"/>
        <v>27.207000000000001</v>
      </c>
      <c r="S92" s="21">
        <f t="shared" si="5"/>
        <v>7.4305555555555514E-2</v>
      </c>
      <c r="T92" s="22">
        <f t="shared" si="8"/>
        <v>15.256261682243002</v>
      </c>
      <c r="U92" s="39">
        <f t="shared" si="6"/>
        <v>6.2500000000000888E-3</v>
      </c>
      <c r="V92" s="23"/>
    </row>
    <row r="93" spans="2:22" x14ac:dyDescent="0.25">
      <c r="B93" s="38">
        <v>76</v>
      </c>
      <c r="C93" s="101">
        <v>0.60486111111111118</v>
      </c>
      <c r="D93" s="100">
        <v>0.60625000000000007</v>
      </c>
      <c r="E93" s="100">
        <v>0.61458333333333337</v>
      </c>
      <c r="F93" s="100">
        <v>0.62222222222222223</v>
      </c>
      <c r="G93" s="101">
        <v>0.62708333333333333</v>
      </c>
      <c r="H93" s="100">
        <v>0.62847222222222221</v>
      </c>
      <c r="I93" s="100">
        <v>0.63472222222222219</v>
      </c>
      <c r="J93" s="101">
        <v>0.6430555555555556</v>
      </c>
      <c r="K93" s="102">
        <v>0.64930555555555558</v>
      </c>
      <c r="L93" s="102">
        <v>0.65555555555555556</v>
      </c>
      <c r="M93" s="102">
        <v>0.65833333333333333</v>
      </c>
      <c r="N93" s="102">
        <v>0.66388888888888886</v>
      </c>
      <c r="O93" s="102">
        <v>0.67152777777777772</v>
      </c>
      <c r="P93" s="102">
        <v>0.67847222222222214</v>
      </c>
      <c r="Q93" s="101">
        <v>0.67916666666666659</v>
      </c>
      <c r="R93" s="20">
        <f t="shared" si="9"/>
        <v>27.207000000000001</v>
      </c>
      <c r="S93" s="21">
        <f t="shared" si="5"/>
        <v>7.4305555555555403E-2</v>
      </c>
      <c r="T93" s="22">
        <f t="shared" si="8"/>
        <v>15.256261682243023</v>
      </c>
      <c r="U93" s="39">
        <f t="shared" si="6"/>
        <v>6.2499999999999778E-3</v>
      </c>
      <c r="V93" s="23"/>
    </row>
    <row r="94" spans="2:22" x14ac:dyDescent="0.25">
      <c r="B94" s="38">
        <v>77</v>
      </c>
      <c r="C94" s="101">
        <v>0.61111111111111116</v>
      </c>
      <c r="D94" s="100">
        <v>0.61250000000000004</v>
      </c>
      <c r="E94" s="100">
        <v>0.62083333333333335</v>
      </c>
      <c r="F94" s="100">
        <v>0.62847222222222221</v>
      </c>
      <c r="G94" s="101">
        <v>0.6333333333333333</v>
      </c>
      <c r="H94" s="100">
        <v>0.63472222222222219</v>
      </c>
      <c r="I94" s="100">
        <v>0.64097222222222228</v>
      </c>
      <c r="J94" s="101">
        <v>0.64930555555555558</v>
      </c>
      <c r="K94" s="102">
        <v>0.65555555555555556</v>
      </c>
      <c r="L94" s="102">
        <v>0.66180555555555554</v>
      </c>
      <c r="M94" s="102">
        <v>0.6645833333333333</v>
      </c>
      <c r="N94" s="102">
        <v>0.67013888888888884</v>
      </c>
      <c r="O94" s="102">
        <v>0.6777777777777777</v>
      </c>
      <c r="P94" s="102">
        <v>0.68472222222222223</v>
      </c>
      <c r="Q94" s="101">
        <v>0.68541666666666667</v>
      </c>
      <c r="R94" s="20">
        <f t="shared" si="9"/>
        <v>27.207000000000001</v>
      </c>
      <c r="S94" s="21">
        <f t="shared" si="5"/>
        <v>7.4305555555555514E-2</v>
      </c>
      <c r="T94" s="22">
        <f t="shared" si="8"/>
        <v>15.256261682243002</v>
      </c>
      <c r="U94" s="39">
        <f t="shared" si="6"/>
        <v>6.2499999999999778E-3</v>
      </c>
      <c r="V94" s="23"/>
    </row>
    <row r="95" spans="2:22" x14ac:dyDescent="0.25">
      <c r="B95" s="38">
        <v>78</v>
      </c>
      <c r="C95" s="101">
        <v>0.61736111111111114</v>
      </c>
      <c r="D95" s="100">
        <v>0.61875000000000002</v>
      </c>
      <c r="E95" s="100">
        <v>0.62708333333333333</v>
      </c>
      <c r="F95" s="100">
        <v>0.63472222222222219</v>
      </c>
      <c r="G95" s="101">
        <v>0.63958333333333328</v>
      </c>
      <c r="H95" s="100">
        <v>0.64097222222222228</v>
      </c>
      <c r="I95" s="100">
        <v>0.64722222222222225</v>
      </c>
      <c r="J95" s="101">
        <v>0.65555555555555556</v>
      </c>
      <c r="K95" s="102">
        <v>0.66180555555555554</v>
      </c>
      <c r="L95" s="102">
        <v>0.66805555555555551</v>
      </c>
      <c r="M95" s="102">
        <v>0.67083333333333328</v>
      </c>
      <c r="N95" s="102">
        <v>0.67638888888888882</v>
      </c>
      <c r="O95" s="102">
        <v>0.68402777777777779</v>
      </c>
      <c r="P95" s="102">
        <v>0.69097222222222221</v>
      </c>
      <c r="Q95" s="101">
        <v>0.69166666666666665</v>
      </c>
      <c r="R95" s="20">
        <f t="shared" si="9"/>
        <v>27.207000000000001</v>
      </c>
      <c r="S95" s="21">
        <f t="shared" si="5"/>
        <v>7.4305555555555514E-2</v>
      </c>
      <c r="T95" s="22">
        <f t="shared" si="8"/>
        <v>15.256261682243002</v>
      </c>
      <c r="U95" s="39">
        <f t="shared" si="6"/>
        <v>5.5555555555555358E-3</v>
      </c>
      <c r="V95" s="23"/>
    </row>
    <row r="96" spans="2:22" x14ac:dyDescent="0.25">
      <c r="B96" s="38">
        <v>79</v>
      </c>
      <c r="C96" s="101">
        <v>0.62291666666666667</v>
      </c>
      <c r="D96" s="100">
        <v>0.62430555555555556</v>
      </c>
      <c r="E96" s="100">
        <v>0.63263888888888886</v>
      </c>
      <c r="F96" s="100">
        <v>0.64027777777777772</v>
      </c>
      <c r="G96" s="101">
        <v>0.64513888888888893</v>
      </c>
      <c r="H96" s="100">
        <v>0.64652777777777781</v>
      </c>
      <c r="I96" s="100">
        <v>0.65277777777777779</v>
      </c>
      <c r="J96" s="101">
        <v>0.66111111111111109</v>
      </c>
      <c r="K96" s="102">
        <v>0.66736111111111107</v>
      </c>
      <c r="L96" s="102">
        <v>0.67361111111111105</v>
      </c>
      <c r="M96" s="102">
        <v>0.67638888888888882</v>
      </c>
      <c r="N96" s="102">
        <v>0.68194444444444435</v>
      </c>
      <c r="O96" s="102">
        <v>0.68958333333333333</v>
      </c>
      <c r="P96" s="102">
        <v>0.69652777777777775</v>
      </c>
      <c r="Q96" s="101">
        <v>0.69722222222222219</v>
      </c>
      <c r="R96" s="20">
        <f t="shared" si="9"/>
        <v>27.207000000000001</v>
      </c>
      <c r="S96" s="21">
        <f t="shared" si="5"/>
        <v>7.4305555555555514E-2</v>
      </c>
      <c r="T96" s="22">
        <f t="shared" si="8"/>
        <v>15.256261682243002</v>
      </c>
      <c r="U96" s="39">
        <f t="shared" si="6"/>
        <v>6.2499999999999778E-3</v>
      </c>
      <c r="V96" s="23"/>
    </row>
    <row r="97" spans="2:22" x14ac:dyDescent="0.25">
      <c r="B97" s="38">
        <v>80</v>
      </c>
      <c r="C97" s="101">
        <v>0.62916666666666665</v>
      </c>
      <c r="D97" s="100">
        <v>0.63055555555555554</v>
      </c>
      <c r="E97" s="100">
        <v>0.63888888888888884</v>
      </c>
      <c r="F97" s="100">
        <v>0.64652777777777781</v>
      </c>
      <c r="G97" s="101">
        <v>0.65138888888888891</v>
      </c>
      <c r="H97" s="100">
        <v>0.65277777777777779</v>
      </c>
      <c r="I97" s="100">
        <v>0.65902777777777777</v>
      </c>
      <c r="J97" s="101">
        <v>0.66736111111111107</v>
      </c>
      <c r="K97" s="102">
        <v>0.67361111111111105</v>
      </c>
      <c r="L97" s="102">
        <v>0.67986111111111103</v>
      </c>
      <c r="M97" s="102">
        <v>0.6826388888888888</v>
      </c>
      <c r="N97" s="102">
        <v>0.68819444444444444</v>
      </c>
      <c r="O97" s="102">
        <v>0.6958333333333333</v>
      </c>
      <c r="P97" s="102">
        <v>0.70277777777777772</v>
      </c>
      <c r="Q97" s="101">
        <v>0.70347222222222217</v>
      </c>
      <c r="R97" s="20">
        <f t="shared" si="9"/>
        <v>27.207000000000001</v>
      </c>
      <c r="S97" s="21">
        <f t="shared" si="5"/>
        <v>7.4305555555555514E-2</v>
      </c>
      <c r="T97" s="22">
        <f t="shared" si="8"/>
        <v>15.256261682243002</v>
      </c>
      <c r="U97" s="39">
        <f t="shared" si="6"/>
        <v>5.5555555555555358E-3</v>
      </c>
      <c r="V97" s="23"/>
    </row>
    <row r="98" spans="2:22" x14ac:dyDescent="0.25">
      <c r="B98" s="38">
        <v>81</v>
      </c>
      <c r="C98" s="101">
        <v>0.63472222222222219</v>
      </c>
      <c r="D98" s="100">
        <v>0.63611111111111107</v>
      </c>
      <c r="E98" s="100">
        <v>0.64444444444444449</v>
      </c>
      <c r="F98" s="100">
        <v>0.65069444444444446</v>
      </c>
      <c r="G98" s="101">
        <v>0.65694444444444444</v>
      </c>
      <c r="H98" s="100">
        <v>0.65902777777777777</v>
      </c>
      <c r="I98" s="100">
        <v>0.66527777777777775</v>
      </c>
      <c r="J98" s="101">
        <v>0.67361111111111105</v>
      </c>
      <c r="K98" s="102">
        <v>0.68194444444444435</v>
      </c>
      <c r="L98" s="102">
        <v>0.68819444444444444</v>
      </c>
      <c r="M98" s="102">
        <v>0.69166666666666665</v>
      </c>
      <c r="N98" s="102">
        <v>0.69722222222222219</v>
      </c>
      <c r="O98" s="102">
        <v>0.70555555555555549</v>
      </c>
      <c r="P98" s="102">
        <v>0.71180555555555558</v>
      </c>
      <c r="Q98" s="101">
        <v>0.71250000000000002</v>
      </c>
      <c r="R98" s="20">
        <f t="shared" si="9"/>
        <v>27.207000000000001</v>
      </c>
      <c r="S98" s="21">
        <f t="shared" ref="S98:S145" si="10">Q98-C98</f>
        <v>7.7777777777777835E-2</v>
      </c>
      <c r="T98" s="22">
        <f t="shared" si="8"/>
        <v>14.575178571428562</v>
      </c>
      <c r="U98" s="39">
        <f t="shared" ref="U98:U152" si="11">C99-C98</f>
        <v>6.2500000000000888E-3</v>
      </c>
      <c r="V98" s="23"/>
    </row>
    <row r="99" spans="2:22" x14ac:dyDescent="0.25">
      <c r="B99" s="38">
        <v>82</v>
      </c>
      <c r="C99" s="101">
        <v>0.64097222222222228</v>
      </c>
      <c r="D99" s="100">
        <v>0.64236111111111116</v>
      </c>
      <c r="E99" s="100">
        <v>0.65069444444444446</v>
      </c>
      <c r="F99" s="100">
        <v>0.65694444444444444</v>
      </c>
      <c r="G99" s="101">
        <v>0.66319444444444442</v>
      </c>
      <c r="H99" s="100">
        <v>0.66527777777777775</v>
      </c>
      <c r="I99" s="100">
        <v>0.67152777777777772</v>
      </c>
      <c r="J99" s="101">
        <v>0.67986111111111103</v>
      </c>
      <c r="K99" s="102">
        <v>0.68819444444444444</v>
      </c>
      <c r="L99" s="102">
        <v>0.69444444444444442</v>
      </c>
      <c r="M99" s="102">
        <v>0.69791666666666663</v>
      </c>
      <c r="N99" s="102">
        <v>0.70347222222222217</v>
      </c>
      <c r="O99" s="102">
        <v>0.71180555555555558</v>
      </c>
      <c r="P99" s="102">
        <v>0.71805555555555556</v>
      </c>
      <c r="Q99" s="101">
        <v>0.71875</v>
      </c>
      <c r="R99" s="20">
        <f t="shared" si="9"/>
        <v>27.207000000000001</v>
      </c>
      <c r="S99" s="21">
        <f t="shared" si="10"/>
        <v>7.7777777777777724E-2</v>
      </c>
      <c r="T99" s="22">
        <f t="shared" si="8"/>
        <v>14.575178571428584</v>
      </c>
      <c r="U99" s="39">
        <f t="shared" si="11"/>
        <v>5.5555555555555358E-3</v>
      </c>
      <c r="V99" s="23"/>
    </row>
    <row r="100" spans="2:22" x14ac:dyDescent="0.25">
      <c r="B100" s="38">
        <v>83</v>
      </c>
      <c r="C100" s="101">
        <v>0.64652777777777781</v>
      </c>
      <c r="D100" s="100">
        <v>0.6479166666666667</v>
      </c>
      <c r="E100" s="100">
        <v>0.65625</v>
      </c>
      <c r="F100" s="100">
        <v>0.66249999999999998</v>
      </c>
      <c r="G100" s="101">
        <v>0.66874999999999996</v>
      </c>
      <c r="H100" s="100">
        <v>0.67083333333333328</v>
      </c>
      <c r="I100" s="100">
        <v>0.67708333333333326</v>
      </c>
      <c r="J100" s="101">
        <v>0.68541666666666667</v>
      </c>
      <c r="K100" s="102">
        <v>0.69374999999999998</v>
      </c>
      <c r="L100" s="102">
        <v>0.7</v>
      </c>
      <c r="M100" s="102">
        <v>0.70347222222222217</v>
      </c>
      <c r="N100" s="102">
        <v>0.70902777777777781</v>
      </c>
      <c r="O100" s="102">
        <v>0.71736111111111112</v>
      </c>
      <c r="P100" s="102">
        <v>0.72361111111111109</v>
      </c>
      <c r="Q100" s="101">
        <v>0.72430555555555554</v>
      </c>
      <c r="R100" s="20">
        <f t="shared" si="9"/>
        <v>27.207000000000001</v>
      </c>
      <c r="S100" s="21">
        <f t="shared" si="10"/>
        <v>7.7777777777777724E-2</v>
      </c>
      <c r="T100" s="22">
        <f t="shared" si="8"/>
        <v>14.575178571428584</v>
      </c>
      <c r="U100" s="39">
        <f t="shared" si="11"/>
        <v>6.2499999999999778E-3</v>
      </c>
      <c r="V100" s="23"/>
    </row>
    <row r="101" spans="2:22" x14ac:dyDescent="0.25">
      <c r="B101" s="38">
        <v>84</v>
      </c>
      <c r="C101" s="101">
        <v>0.65277777777777779</v>
      </c>
      <c r="D101" s="100">
        <v>0.65416666666666667</v>
      </c>
      <c r="E101" s="100">
        <v>0.66249999999999998</v>
      </c>
      <c r="F101" s="100">
        <v>0.66874999999999996</v>
      </c>
      <c r="G101" s="101">
        <v>0.67499999999999993</v>
      </c>
      <c r="H101" s="100">
        <v>0.67708333333333326</v>
      </c>
      <c r="I101" s="100">
        <v>0.68333333333333335</v>
      </c>
      <c r="J101" s="101">
        <v>0.69166666666666665</v>
      </c>
      <c r="K101" s="102">
        <v>0.7</v>
      </c>
      <c r="L101" s="102">
        <v>0.70624999999999993</v>
      </c>
      <c r="M101" s="102">
        <v>0.70972222222222225</v>
      </c>
      <c r="N101" s="102">
        <v>0.71527777777777779</v>
      </c>
      <c r="O101" s="102">
        <v>0.72361111111111109</v>
      </c>
      <c r="P101" s="102">
        <v>0.72986111111111118</v>
      </c>
      <c r="Q101" s="101">
        <v>0.73055555555555562</v>
      </c>
      <c r="R101" s="20">
        <f t="shared" si="9"/>
        <v>27.207000000000001</v>
      </c>
      <c r="S101" s="21">
        <f t="shared" si="10"/>
        <v>7.7777777777777835E-2</v>
      </c>
      <c r="T101" s="22">
        <f t="shared" si="8"/>
        <v>14.575178571428562</v>
      </c>
      <c r="U101" s="39">
        <f t="shared" si="11"/>
        <v>5.5555555555555358E-3</v>
      </c>
      <c r="V101" s="23"/>
    </row>
    <row r="102" spans="2:22" x14ac:dyDescent="0.25">
      <c r="B102" s="38">
        <v>85</v>
      </c>
      <c r="C102" s="101">
        <v>0.65833333333333333</v>
      </c>
      <c r="D102" s="100">
        <v>0.65972222222222221</v>
      </c>
      <c r="E102" s="100">
        <v>0.66805555555555551</v>
      </c>
      <c r="F102" s="100">
        <v>0.67430555555555549</v>
      </c>
      <c r="G102" s="101">
        <v>0.68055555555555547</v>
      </c>
      <c r="H102" s="100">
        <v>0.6826388888888888</v>
      </c>
      <c r="I102" s="100">
        <v>0.68888888888888888</v>
      </c>
      <c r="J102" s="101">
        <v>0.69722222222222219</v>
      </c>
      <c r="K102" s="102">
        <v>0.70555555555555549</v>
      </c>
      <c r="L102" s="102">
        <v>0.71180555555555558</v>
      </c>
      <c r="M102" s="102">
        <v>0.71527777777777779</v>
      </c>
      <c r="N102" s="102">
        <v>0.72083333333333333</v>
      </c>
      <c r="O102" s="102">
        <v>0.72916666666666674</v>
      </c>
      <c r="P102" s="102">
        <v>0.73541666666666672</v>
      </c>
      <c r="Q102" s="101">
        <v>0.73611111111111116</v>
      </c>
      <c r="R102" s="20">
        <f t="shared" si="9"/>
        <v>27.207000000000001</v>
      </c>
      <c r="S102" s="21">
        <f t="shared" si="10"/>
        <v>7.7777777777777835E-2</v>
      </c>
      <c r="T102" s="22">
        <f t="shared" si="8"/>
        <v>14.575178571428562</v>
      </c>
      <c r="U102" s="39">
        <f t="shared" si="11"/>
        <v>6.2499999999999778E-3</v>
      </c>
      <c r="V102" s="23"/>
    </row>
    <row r="103" spans="2:22" x14ac:dyDescent="0.25">
      <c r="B103" s="38">
        <v>86</v>
      </c>
      <c r="C103" s="101">
        <v>0.6645833333333333</v>
      </c>
      <c r="D103" s="100">
        <v>0.66597222222222219</v>
      </c>
      <c r="E103" s="100">
        <v>0.67430555555555549</v>
      </c>
      <c r="F103" s="100">
        <v>0.68055555555555547</v>
      </c>
      <c r="G103" s="101">
        <v>0.68680555555555556</v>
      </c>
      <c r="H103" s="100">
        <v>0.68888888888888888</v>
      </c>
      <c r="I103" s="100">
        <v>0.69513888888888886</v>
      </c>
      <c r="J103" s="101">
        <v>0.70347222222222217</v>
      </c>
      <c r="K103" s="102">
        <v>0.71180555555555558</v>
      </c>
      <c r="L103" s="102">
        <v>0.71805555555555556</v>
      </c>
      <c r="M103" s="102">
        <v>0.72152777777777777</v>
      </c>
      <c r="N103" s="102">
        <v>0.72708333333333341</v>
      </c>
      <c r="O103" s="102">
        <v>0.73541666666666672</v>
      </c>
      <c r="P103" s="102">
        <v>0.7416666666666667</v>
      </c>
      <c r="Q103" s="101">
        <v>0.74236111111111114</v>
      </c>
      <c r="R103" s="20">
        <f t="shared" si="9"/>
        <v>27.207000000000001</v>
      </c>
      <c r="S103" s="21">
        <f t="shared" si="10"/>
        <v>7.7777777777777835E-2</v>
      </c>
      <c r="T103" s="22">
        <f t="shared" si="8"/>
        <v>14.575178571428562</v>
      </c>
      <c r="U103" s="39">
        <f t="shared" si="11"/>
        <v>5.5555555555555358E-3</v>
      </c>
      <c r="V103" s="23"/>
    </row>
    <row r="104" spans="2:22" x14ac:dyDescent="0.25">
      <c r="B104" s="38">
        <v>87</v>
      </c>
      <c r="C104" s="101">
        <v>0.67013888888888884</v>
      </c>
      <c r="D104" s="100">
        <v>0.67152777777777772</v>
      </c>
      <c r="E104" s="100">
        <v>0.67986111111111103</v>
      </c>
      <c r="F104" s="100">
        <v>0.68611111111111112</v>
      </c>
      <c r="G104" s="101">
        <v>0.69236111111111109</v>
      </c>
      <c r="H104" s="100">
        <v>0.69444444444444442</v>
      </c>
      <c r="I104" s="100">
        <v>0.7006944444444444</v>
      </c>
      <c r="J104" s="101">
        <v>0.70902777777777781</v>
      </c>
      <c r="K104" s="102">
        <v>0.71736111111111112</v>
      </c>
      <c r="L104" s="102">
        <v>0.72361111111111109</v>
      </c>
      <c r="M104" s="102">
        <v>0.72708333333333341</v>
      </c>
      <c r="N104" s="102">
        <v>0.73263888888888895</v>
      </c>
      <c r="O104" s="102">
        <v>0.74097222222222225</v>
      </c>
      <c r="P104" s="102">
        <v>0.74722222222222223</v>
      </c>
      <c r="Q104" s="101">
        <v>0.74791666666666667</v>
      </c>
      <c r="R104" s="20">
        <f t="shared" si="9"/>
        <v>27.207000000000001</v>
      </c>
      <c r="S104" s="21">
        <f t="shared" si="10"/>
        <v>7.7777777777777835E-2</v>
      </c>
      <c r="T104" s="22">
        <f t="shared" si="8"/>
        <v>14.575178571428562</v>
      </c>
      <c r="U104" s="39">
        <f t="shared" si="11"/>
        <v>6.2499999999999778E-3</v>
      </c>
      <c r="V104" s="23"/>
    </row>
    <row r="105" spans="2:22" x14ac:dyDescent="0.25">
      <c r="B105" s="38">
        <v>88</v>
      </c>
      <c r="C105" s="101">
        <v>0.67638888888888882</v>
      </c>
      <c r="D105" s="100">
        <v>0.6777777777777777</v>
      </c>
      <c r="E105" s="100">
        <v>0.68611111111111112</v>
      </c>
      <c r="F105" s="100">
        <v>0.69236111111111109</v>
      </c>
      <c r="G105" s="101">
        <v>0.69861111111111107</v>
      </c>
      <c r="H105" s="100">
        <v>0.7006944444444444</v>
      </c>
      <c r="I105" s="100">
        <v>0.70694444444444438</v>
      </c>
      <c r="J105" s="101">
        <v>0.71527777777777779</v>
      </c>
      <c r="K105" s="102">
        <v>0.72361111111111109</v>
      </c>
      <c r="L105" s="102">
        <v>0.72986111111111118</v>
      </c>
      <c r="M105" s="102">
        <v>0.73333333333333339</v>
      </c>
      <c r="N105" s="102">
        <v>0.73888888888888893</v>
      </c>
      <c r="O105" s="102">
        <v>0.74722222222222223</v>
      </c>
      <c r="P105" s="102">
        <v>0.75347222222222221</v>
      </c>
      <c r="Q105" s="101">
        <v>0.75416666666666665</v>
      </c>
      <c r="R105" s="20">
        <f t="shared" si="9"/>
        <v>27.207000000000001</v>
      </c>
      <c r="S105" s="21">
        <f t="shared" si="10"/>
        <v>7.7777777777777835E-2</v>
      </c>
      <c r="T105" s="22">
        <f t="shared" si="8"/>
        <v>14.575178571428562</v>
      </c>
      <c r="U105" s="39">
        <f t="shared" si="11"/>
        <v>5.5555555555555358E-3</v>
      </c>
      <c r="V105" s="23"/>
    </row>
    <row r="106" spans="2:22" x14ac:dyDescent="0.25">
      <c r="B106" s="38">
        <v>89</v>
      </c>
      <c r="C106" s="101">
        <v>0.68194444444444435</v>
      </c>
      <c r="D106" s="100">
        <v>0.68333333333333335</v>
      </c>
      <c r="E106" s="100">
        <v>0.69166666666666665</v>
      </c>
      <c r="F106" s="100">
        <v>0.69791666666666663</v>
      </c>
      <c r="G106" s="101">
        <v>0.70416666666666661</v>
      </c>
      <c r="H106" s="100">
        <v>0.70624999999999993</v>
      </c>
      <c r="I106" s="100">
        <v>0.71250000000000002</v>
      </c>
      <c r="J106" s="101">
        <v>0.72083333333333333</v>
      </c>
      <c r="K106" s="102">
        <v>0.72916666666666674</v>
      </c>
      <c r="L106" s="102">
        <v>0.73541666666666672</v>
      </c>
      <c r="M106" s="102">
        <v>0.73888888888888893</v>
      </c>
      <c r="N106" s="102">
        <v>0.74444444444444446</v>
      </c>
      <c r="O106" s="102">
        <v>0.75277777777777777</v>
      </c>
      <c r="P106" s="102">
        <v>0.75902777777777775</v>
      </c>
      <c r="Q106" s="101">
        <v>0.75972222222222219</v>
      </c>
      <c r="R106" s="20">
        <f t="shared" si="9"/>
        <v>27.207000000000001</v>
      </c>
      <c r="S106" s="21">
        <f t="shared" si="10"/>
        <v>7.7777777777777835E-2</v>
      </c>
      <c r="T106" s="22">
        <f t="shared" si="8"/>
        <v>14.575178571428562</v>
      </c>
      <c r="U106" s="39">
        <f t="shared" si="11"/>
        <v>6.2500000000000888E-3</v>
      </c>
      <c r="V106" s="23"/>
    </row>
    <row r="107" spans="2:22" x14ac:dyDescent="0.25">
      <c r="B107" s="38">
        <v>90</v>
      </c>
      <c r="C107" s="101">
        <v>0.68819444444444444</v>
      </c>
      <c r="D107" s="100">
        <v>0.68958333333333333</v>
      </c>
      <c r="E107" s="100">
        <v>0.69791666666666663</v>
      </c>
      <c r="F107" s="100">
        <v>0.70416666666666661</v>
      </c>
      <c r="G107" s="101">
        <v>0.7104166666666667</v>
      </c>
      <c r="H107" s="100">
        <v>0.71250000000000002</v>
      </c>
      <c r="I107" s="100">
        <v>0.71875</v>
      </c>
      <c r="J107" s="101">
        <v>0.72708333333333341</v>
      </c>
      <c r="K107" s="102">
        <v>0.73541666666666672</v>
      </c>
      <c r="L107" s="102">
        <v>0.7416666666666667</v>
      </c>
      <c r="M107" s="102">
        <v>0.74513888888888891</v>
      </c>
      <c r="N107" s="102">
        <v>0.75069444444444444</v>
      </c>
      <c r="O107" s="102">
        <v>0.75902777777777775</v>
      </c>
      <c r="P107" s="102">
        <v>0.76527777777777772</v>
      </c>
      <c r="Q107" s="101">
        <v>0.76597222222222228</v>
      </c>
      <c r="R107" s="20">
        <f t="shared" si="9"/>
        <v>27.207000000000001</v>
      </c>
      <c r="S107" s="21">
        <f t="shared" si="10"/>
        <v>7.7777777777777835E-2</v>
      </c>
      <c r="T107" s="22">
        <f t="shared" si="8"/>
        <v>14.575178571428562</v>
      </c>
      <c r="U107" s="39">
        <f t="shared" si="11"/>
        <v>5.5555555555555358E-3</v>
      </c>
      <c r="V107" s="23"/>
    </row>
    <row r="108" spans="2:22" x14ac:dyDescent="0.25">
      <c r="B108" s="38">
        <v>91</v>
      </c>
      <c r="C108" s="101">
        <v>0.69374999999999998</v>
      </c>
      <c r="D108" s="100">
        <v>0.69513888888888886</v>
      </c>
      <c r="E108" s="100">
        <v>0.70347222222222217</v>
      </c>
      <c r="F108" s="100">
        <v>0.70972222222222225</v>
      </c>
      <c r="G108" s="101">
        <v>0.71597222222222223</v>
      </c>
      <c r="H108" s="100">
        <v>0.71805555555555556</v>
      </c>
      <c r="I108" s="100">
        <v>0.72430555555555554</v>
      </c>
      <c r="J108" s="101">
        <v>0.73263888888888895</v>
      </c>
      <c r="K108" s="102">
        <v>0.74097222222222225</v>
      </c>
      <c r="L108" s="102">
        <v>0.74722222222222223</v>
      </c>
      <c r="M108" s="102">
        <v>0.75069444444444444</v>
      </c>
      <c r="N108" s="102">
        <v>0.75624999999999998</v>
      </c>
      <c r="O108" s="102">
        <v>0.76458333333333328</v>
      </c>
      <c r="P108" s="102">
        <v>0.77083333333333337</v>
      </c>
      <c r="Q108" s="101">
        <v>0.77152777777777781</v>
      </c>
      <c r="R108" s="20">
        <f t="shared" si="9"/>
        <v>27.207000000000001</v>
      </c>
      <c r="S108" s="21">
        <f t="shared" si="10"/>
        <v>7.7777777777777835E-2</v>
      </c>
      <c r="T108" s="22">
        <f t="shared" si="8"/>
        <v>14.575178571428562</v>
      </c>
      <c r="U108" s="39">
        <f t="shared" si="11"/>
        <v>6.2499999999999778E-3</v>
      </c>
      <c r="V108" s="23"/>
    </row>
    <row r="109" spans="2:22" x14ac:dyDescent="0.25">
      <c r="B109" s="38">
        <v>92</v>
      </c>
      <c r="C109" s="101">
        <v>0.7</v>
      </c>
      <c r="D109" s="100">
        <v>0.70138888888888884</v>
      </c>
      <c r="E109" s="100">
        <v>0.70972222222222225</v>
      </c>
      <c r="F109" s="100">
        <v>0.71597222222222223</v>
      </c>
      <c r="G109" s="101">
        <v>0.72222222222222221</v>
      </c>
      <c r="H109" s="100">
        <v>0.72430555555555554</v>
      </c>
      <c r="I109" s="100">
        <v>0.73055555555555562</v>
      </c>
      <c r="J109" s="101">
        <v>0.73888888888888893</v>
      </c>
      <c r="K109" s="102">
        <v>0.74722222222222223</v>
      </c>
      <c r="L109" s="102">
        <v>0.75347222222222221</v>
      </c>
      <c r="M109" s="102">
        <v>0.75694444444444442</v>
      </c>
      <c r="N109" s="102">
        <v>0.76249999999999996</v>
      </c>
      <c r="O109" s="102">
        <v>0.77083333333333337</v>
      </c>
      <c r="P109" s="102">
        <v>0.77708333333333335</v>
      </c>
      <c r="Q109" s="101">
        <v>0.77777777777777779</v>
      </c>
      <c r="R109" s="20">
        <f t="shared" si="9"/>
        <v>27.207000000000001</v>
      </c>
      <c r="S109" s="21">
        <f t="shared" si="10"/>
        <v>7.7777777777777835E-2</v>
      </c>
      <c r="T109" s="22">
        <f t="shared" si="8"/>
        <v>14.575178571428562</v>
      </c>
      <c r="U109" s="39">
        <f t="shared" si="11"/>
        <v>5.5555555555555358E-3</v>
      </c>
      <c r="V109" s="23"/>
    </row>
    <row r="110" spans="2:22" x14ac:dyDescent="0.25">
      <c r="B110" s="38">
        <v>93</v>
      </c>
      <c r="C110" s="101">
        <v>0.70555555555555549</v>
      </c>
      <c r="D110" s="100">
        <v>0.70694444444444438</v>
      </c>
      <c r="E110" s="100">
        <v>0.71527777777777779</v>
      </c>
      <c r="F110" s="100">
        <v>0.72152777777777777</v>
      </c>
      <c r="G110" s="101">
        <v>0.72777777777777786</v>
      </c>
      <c r="H110" s="100">
        <v>0.72986111111111118</v>
      </c>
      <c r="I110" s="100">
        <v>0.73611111111111116</v>
      </c>
      <c r="J110" s="101">
        <v>0.74444444444444446</v>
      </c>
      <c r="K110" s="102">
        <v>0.75277777777777777</v>
      </c>
      <c r="L110" s="102">
        <v>0.75902777777777775</v>
      </c>
      <c r="M110" s="102">
        <v>0.76249999999999996</v>
      </c>
      <c r="N110" s="102">
        <v>0.7680555555555556</v>
      </c>
      <c r="O110" s="102">
        <v>0.77638888888888891</v>
      </c>
      <c r="P110" s="102">
        <v>0.78263888888888888</v>
      </c>
      <c r="Q110" s="101">
        <v>0.78333333333333333</v>
      </c>
      <c r="R110" s="20">
        <f t="shared" si="9"/>
        <v>27.207000000000001</v>
      </c>
      <c r="S110" s="21">
        <f t="shared" si="10"/>
        <v>7.7777777777777835E-2</v>
      </c>
      <c r="T110" s="22">
        <f t="shared" si="8"/>
        <v>14.575178571428562</v>
      </c>
      <c r="U110" s="39">
        <f t="shared" si="11"/>
        <v>6.2500000000000888E-3</v>
      </c>
      <c r="V110" s="23"/>
    </row>
    <row r="111" spans="2:22" x14ac:dyDescent="0.25">
      <c r="B111" s="38">
        <v>94</v>
      </c>
      <c r="C111" s="101">
        <v>0.71180555555555558</v>
      </c>
      <c r="D111" s="100">
        <v>0.71319444444444446</v>
      </c>
      <c r="E111" s="100">
        <v>0.72152777777777777</v>
      </c>
      <c r="F111" s="100">
        <v>0.72777777777777786</v>
      </c>
      <c r="G111" s="101">
        <v>0.73402777777777783</v>
      </c>
      <c r="H111" s="100">
        <v>0.73611111111111116</v>
      </c>
      <c r="I111" s="100">
        <v>0.74236111111111114</v>
      </c>
      <c r="J111" s="101">
        <v>0.75069444444444444</v>
      </c>
      <c r="K111" s="102">
        <v>0.75902777777777775</v>
      </c>
      <c r="L111" s="102">
        <v>0.76527777777777772</v>
      </c>
      <c r="M111" s="102">
        <v>0.76875000000000004</v>
      </c>
      <c r="N111" s="102">
        <v>0.77430555555555558</v>
      </c>
      <c r="O111" s="102">
        <v>0.78263888888888888</v>
      </c>
      <c r="P111" s="102">
        <v>0.78888888888888886</v>
      </c>
      <c r="Q111" s="101">
        <v>0.7895833333333333</v>
      </c>
      <c r="R111" s="20">
        <f t="shared" si="9"/>
        <v>27.207000000000001</v>
      </c>
      <c r="S111" s="21">
        <f t="shared" si="10"/>
        <v>7.7777777777777724E-2</v>
      </c>
      <c r="T111" s="22">
        <f t="shared" si="8"/>
        <v>14.575178571428584</v>
      </c>
      <c r="U111" s="39">
        <f t="shared" si="11"/>
        <v>5.5555555555555358E-3</v>
      </c>
      <c r="V111" s="23"/>
    </row>
    <row r="112" spans="2:22" x14ac:dyDescent="0.25">
      <c r="B112" s="38">
        <v>95</v>
      </c>
      <c r="C112" s="101">
        <v>0.71736111111111112</v>
      </c>
      <c r="D112" s="100">
        <v>0.71875</v>
      </c>
      <c r="E112" s="100">
        <v>0.72708333333333341</v>
      </c>
      <c r="F112" s="100">
        <v>0.73333333333333339</v>
      </c>
      <c r="G112" s="101">
        <v>0.73958333333333337</v>
      </c>
      <c r="H112" s="100">
        <v>0.7416666666666667</v>
      </c>
      <c r="I112" s="100">
        <v>0.74791666666666667</v>
      </c>
      <c r="J112" s="101">
        <v>0.75624999999999998</v>
      </c>
      <c r="K112" s="102">
        <v>0.76458333333333328</v>
      </c>
      <c r="L112" s="102">
        <v>0.77083333333333337</v>
      </c>
      <c r="M112" s="102">
        <v>0.77430555555555558</v>
      </c>
      <c r="N112" s="102">
        <v>0.77986111111111112</v>
      </c>
      <c r="O112" s="102">
        <v>0.78819444444444442</v>
      </c>
      <c r="P112" s="102">
        <v>0.7944444444444444</v>
      </c>
      <c r="Q112" s="101">
        <v>0.79513888888888884</v>
      </c>
      <c r="R112" s="20">
        <f t="shared" si="9"/>
        <v>27.207000000000001</v>
      </c>
      <c r="S112" s="21">
        <f t="shared" si="10"/>
        <v>7.7777777777777724E-2</v>
      </c>
      <c r="T112" s="22">
        <f t="shared" si="8"/>
        <v>14.575178571428584</v>
      </c>
      <c r="U112" s="39">
        <f t="shared" si="11"/>
        <v>6.2499999999999778E-3</v>
      </c>
      <c r="V112" s="23"/>
    </row>
    <row r="113" spans="2:22" x14ac:dyDescent="0.25">
      <c r="B113" s="38">
        <v>96</v>
      </c>
      <c r="C113" s="101">
        <v>0.72361111111111109</v>
      </c>
      <c r="D113" s="100">
        <v>0.72500000000000009</v>
      </c>
      <c r="E113" s="100">
        <v>0.73333333333333339</v>
      </c>
      <c r="F113" s="100">
        <v>0.73958333333333337</v>
      </c>
      <c r="G113" s="101">
        <v>0.74583333333333335</v>
      </c>
      <c r="H113" s="100">
        <v>0.74791666666666667</v>
      </c>
      <c r="I113" s="100">
        <v>0.75416666666666665</v>
      </c>
      <c r="J113" s="101">
        <v>0.76249999999999996</v>
      </c>
      <c r="K113" s="102">
        <v>0.77083333333333337</v>
      </c>
      <c r="L113" s="102">
        <v>0.77708333333333335</v>
      </c>
      <c r="M113" s="102">
        <v>0.78055555555555556</v>
      </c>
      <c r="N113" s="102">
        <v>0.78611111111111109</v>
      </c>
      <c r="O113" s="102">
        <v>0.7944444444444444</v>
      </c>
      <c r="P113" s="102">
        <v>0.80069444444444438</v>
      </c>
      <c r="Q113" s="101">
        <v>0.80138888888888882</v>
      </c>
      <c r="R113" s="20">
        <f t="shared" si="9"/>
        <v>27.207000000000001</v>
      </c>
      <c r="S113" s="21">
        <f t="shared" si="10"/>
        <v>7.7777777777777724E-2</v>
      </c>
      <c r="T113" s="22">
        <f t="shared" si="8"/>
        <v>14.575178571428584</v>
      </c>
      <c r="U113" s="39">
        <f t="shared" si="11"/>
        <v>5.5555555555556468E-3</v>
      </c>
      <c r="V113" s="23"/>
    </row>
    <row r="114" spans="2:22" x14ac:dyDescent="0.25">
      <c r="B114" s="38">
        <v>97</v>
      </c>
      <c r="C114" s="101">
        <v>0.72916666666666674</v>
      </c>
      <c r="D114" s="100">
        <v>0.73055555555555562</v>
      </c>
      <c r="E114" s="100">
        <v>0.73888888888888893</v>
      </c>
      <c r="F114" s="100">
        <v>0.74513888888888891</v>
      </c>
      <c r="G114" s="101">
        <v>0.75138888888888888</v>
      </c>
      <c r="H114" s="100">
        <v>0.75347222222222221</v>
      </c>
      <c r="I114" s="100">
        <v>0.75972222222222219</v>
      </c>
      <c r="J114" s="101">
        <v>0.7680555555555556</v>
      </c>
      <c r="K114" s="102">
        <v>0.77638888888888891</v>
      </c>
      <c r="L114" s="102">
        <v>0.78263888888888888</v>
      </c>
      <c r="M114" s="102">
        <v>0.78611111111111109</v>
      </c>
      <c r="N114" s="102">
        <v>0.79166666666666663</v>
      </c>
      <c r="O114" s="102">
        <v>0.79999999999999993</v>
      </c>
      <c r="P114" s="102">
        <v>0.80624999999999991</v>
      </c>
      <c r="Q114" s="101">
        <v>0.80694444444444435</v>
      </c>
      <c r="R114" s="20">
        <f t="shared" si="9"/>
        <v>27.207000000000001</v>
      </c>
      <c r="S114" s="21">
        <f t="shared" si="10"/>
        <v>7.7777777777777612E-2</v>
      </c>
      <c r="T114" s="22">
        <f t="shared" ref="T114:T145" si="12">60*$I$158/(S114*60*24)</f>
        <v>14.575178571428602</v>
      </c>
      <c r="U114" s="39">
        <f t="shared" si="11"/>
        <v>6.2499999999999778E-3</v>
      </c>
      <c r="V114" s="23"/>
    </row>
    <row r="115" spans="2:22" x14ac:dyDescent="0.25">
      <c r="B115" s="38">
        <v>98</v>
      </c>
      <c r="C115" s="101">
        <v>0.73541666666666672</v>
      </c>
      <c r="D115" s="100">
        <v>0.7368055555555556</v>
      </c>
      <c r="E115" s="100">
        <v>0.74513888888888891</v>
      </c>
      <c r="F115" s="100">
        <v>0.75138888888888888</v>
      </c>
      <c r="G115" s="101">
        <v>0.75763888888888886</v>
      </c>
      <c r="H115" s="100">
        <v>0.75972222222222219</v>
      </c>
      <c r="I115" s="100">
        <v>0.76597222222222228</v>
      </c>
      <c r="J115" s="101">
        <v>0.77430555555555558</v>
      </c>
      <c r="K115" s="102">
        <v>0.78263888888888888</v>
      </c>
      <c r="L115" s="102">
        <v>0.78888888888888886</v>
      </c>
      <c r="M115" s="102">
        <v>0.79236111111111107</v>
      </c>
      <c r="N115" s="102">
        <v>0.79791666666666661</v>
      </c>
      <c r="O115" s="102">
        <v>0.80624999999999991</v>
      </c>
      <c r="P115" s="102">
        <v>0.8125</v>
      </c>
      <c r="Q115" s="101">
        <v>0.81319444444444444</v>
      </c>
      <c r="R115" s="20">
        <f t="shared" si="9"/>
        <v>27.207000000000001</v>
      </c>
      <c r="S115" s="21">
        <f t="shared" si="10"/>
        <v>7.7777777777777724E-2</v>
      </c>
      <c r="T115" s="22">
        <f t="shared" si="12"/>
        <v>14.575178571428584</v>
      </c>
      <c r="U115" s="39">
        <f t="shared" si="11"/>
        <v>5.5555555555555358E-3</v>
      </c>
      <c r="V115" s="23"/>
    </row>
    <row r="116" spans="2:22" x14ac:dyDescent="0.25">
      <c r="B116" s="38">
        <v>99</v>
      </c>
      <c r="C116" s="101">
        <v>0.74097222222222225</v>
      </c>
      <c r="D116" s="100">
        <v>0.74236111111111114</v>
      </c>
      <c r="E116" s="100">
        <v>0.75069444444444444</v>
      </c>
      <c r="F116" s="100">
        <v>0.75694444444444442</v>
      </c>
      <c r="G116" s="101">
        <v>0.7631944444444444</v>
      </c>
      <c r="H116" s="100">
        <v>0.76527777777777772</v>
      </c>
      <c r="I116" s="100">
        <v>0.77152777777777781</v>
      </c>
      <c r="J116" s="101">
        <v>0.77986111111111112</v>
      </c>
      <c r="K116" s="102">
        <v>0.78819444444444442</v>
      </c>
      <c r="L116" s="102">
        <v>0.7944444444444444</v>
      </c>
      <c r="M116" s="102">
        <v>0.79791666666666661</v>
      </c>
      <c r="N116" s="102">
        <v>0.80347222222222214</v>
      </c>
      <c r="O116" s="102">
        <v>0.81180555555555556</v>
      </c>
      <c r="P116" s="102">
        <v>0.81805555555555554</v>
      </c>
      <c r="Q116" s="101">
        <v>0.81874999999999998</v>
      </c>
      <c r="R116" s="20">
        <f t="shared" si="9"/>
        <v>27.207000000000001</v>
      </c>
      <c r="S116" s="21">
        <f t="shared" si="10"/>
        <v>7.7777777777777724E-2</v>
      </c>
      <c r="T116" s="22">
        <f t="shared" si="12"/>
        <v>14.575178571428584</v>
      </c>
      <c r="U116" s="39">
        <f t="shared" si="11"/>
        <v>6.2499999999999778E-3</v>
      </c>
      <c r="V116" s="23"/>
    </row>
    <row r="117" spans="2:22" x14ac:dyDescent="0.25">
      <c r="B117" s="38">
        <v>100</v>
      </c>
      <c r="C117" s="101">
        <v>0.74722222222222223</v>
      </c>
      <c r="D117" s="100">
        <v>0.74861111111111112</v>
      </c>
      <c r="E117" s="100">
        <v>0.75694444444444442</v>
      </c>
      <c r="F117" s="100">
        <v>0.7631944444444444</v>
      </c>
      <c r="G117" s="101">
        <v>0.76944444444444449</v>
      </c>
      <c r="H117" s="100">
        <v>0.77152777777777781</v>
      </c>
      <c r="I117" s="100">
        <v>0.77777777777777779</v>
      </c>
      <c r="J117" s="101">
        <v>0.78611111111111109</v>
      </c>
      <c r="K117" s="102">
        <v>0.7944444444444444</v>
      </c>
      <c r="L117" s="102">
        <v>0.80069444444444438</v>
      </c>
      <c r="M117" s="102">
        <v>0.80416666666666659</v>
      </c>
      <c r="N117" s="102">
        <v>0.80972222222222223</v>
      </c>
      <c r="O117" s="102">
        <v>0.81805555555555554</v>
      </c>
      <c r="P117" s="102">
        <v>0.82430555555555551</v>
      </c>
      <c r="Q117" s="101">
        <v>0.82499999999999996</v>
      </c>
      <c r="R117" s="20">
        <f t="shared" si="9"/>
        <v>27.207000000000001</v>
      </c>
      <c r="S117" s="21">
        <f t="shared" si="10"/>
        <v>7.7777777777777724E-2</v>
      </c>
      <c r="T117" s="22">
        <f t="shared" si="12"/>
        <v>14.575178571428584</v>
      </c>
      <c r="U117" s="39">
        <f t="shared" si="11"/>
        <v>5.5555555555555358E-3</v>
      </c>
      <c r="V117" s="23"/>
    </row>
    <row r="118" spans="2:22" x14ac:dyDescent="0.25">
      <c r="B118" s="38">
        <v>101</v>
      </c>
      <c r="C118" s="101">
        <v>0.75277777777777777</v>
      </c>
      <c r="D118" s="100">
        <v>0.75416666666666665</v>
      </c>
      <c r="E118" s="100">
        <v>0.76249999999999996</v>
      </c>
      <c r="F118" s="100">
        <v>0.76875000000000004</v>
      </c>
      <c r="G118" s="101">
        <v>0.77500000000000002</v>
      </c>
      <c r="H118" s="100">
        <v>0.77708333333333335</v>
      </c>
      <c r="I118" s="100">
        <v>0.78333333333333333</v>
      </c>
      <c r="J118" s="101">
        <v>0.79166666666666663</v>
      </c>
      <c r="K118" s="102">
        <v>0.79999999999999993</v>
      </c>
      <c r="L118" s="102">
        <v>0.80624999999999991</v>
      </c>
      <c r="M118" s="102">
        <v>0.80972222222222223</v>
      </c>
      <c r="N118" s="102">
        <v>0.81527777777777777</v>
      </c>
      <c r="O118" s="102">
        <v>0.82361111111111107</v>
      </c>
      <c r="P118" s="102">
        <v>0.82986111111111105</v>
      </c>
      <c r="Q118" s="101">
        <v>0.83055555555555549</v>
      </c>
      <c r="R118" s="20">
        <f t="shared" si="9"/>
        <v>27.207000000000001</v>
      </c>
      <c r="S118" s="21">
        <f t="shared" si="10"/>
        <v>7.7777777777777724E-2</v>
      </c>
      <c r="T118" s="22">
        <f t="shared" si="12"/>
        <v>14.575178571428584</v>
      </c>
      <c r="U118" s="39">
        <f t="shared" si="11"/>
        <v>6.2499999999999778E-3</v>
      </c>
      <c r="V118" s="23"/>
    </row>
    <row r="119" spans="2:22" x14ac:dyDescent="0.25">
      <c r="B119" s="38">
        <v>102</v>
      </c>
      <c r="C119" s="101">
        <v>0.75902777777777775</v>
      </c>
      <c r="D119" s="100">
        <v>0.76041666666666663</v>
      </c>
      <c r="E119" s="100">
        <v>0.76875000000000004</v>
      </c>
      <c r="F119" s="100">
        <v>0.77500000000000002</v>
      </c>
      <c r="G119" s="101">
        <v>0.78125</v>
      </c>
      <c r="H119" s="100">
        <v>0.78333333333333333</v>
      </c>
      <c r="I119" s="100">
        <v>0.7895833333333333</v>
      </c>
      <c r="J119" s="101">
        <v>0.79791666666666661</v>
      </c>
      <c r="K119" s="102">
        <v>0.80624999999999991</v>
      </c>
      <c r="L119" s="102">
        <v>0.8125</v>
      </c>
      <c r="M119" s="102">
        <v>0.81597222222222221</v>
      </c>
      <c r="N119" s="102">
        <v>0.82152777777777775</v>
      </c>
      <c r="O119" s="102">
        <v>0.82986111111111105</v>
      </c>
      <c r="P119" s="102">
        <v>0.83611111111111114</v>
      </c>
      <c r="Q119" s="101">
        <v>0.83680555555555558</v>
      </c>
      <c r="R119" s="20">
        <f t="shared" si="9"/>
        <v>27.207000000000001</v>
      </c>
      <c r="S119" s="21">
        <f t="shared" si="10"/>
        <v>7.7777777777777835E-2</v>
      </c>
      <c r="T119" s="22">
        <f t="shared" si="12"/>
        <v>14.575178571428562</v>
      </c>
      <c r="U119" s="39">
        <f t="shared" si="11"/>
        <v>5.5555555555555358E-3</v>
      </c>
      <c r="V119" s="23"/>
    </row>
    <row r="120" spans="2:22" x14ac:dyDescent="0.25">
      <c r="B120" s="38">
        <v>103</v>
      </c>
      <c r="C120" s="101">
        <v>0.76458333333333328</v>
      </c>
      <c r="D120" s="100">
        <v>0.76597222222222228</v>
      </c>
      <c r="E120" s="100">
        <v>0.77430555555555558</v>
      </c>
      <c r="F120" s="100">
        <v>0.78055555555555556</v>
      </c>
      <c r="G120" s="101">
        <v>0.78680555555555554</v>
      </c>
      <c r="H120" s="100">
        <v>0.78888888888888886</v>
      </c>
      <c r="I120" s="100">
        <v>0.79513888888888884</v>
      </c>
      <c r="J120" s="101">
        <v>0.80347222222222214</v>
      </c>
      <c r="K120" s="102">
        <v>0.81180555555555556</v>
      </c>
      <c r="L120" s="102">
        <v>0.81805555555555554</v>
      </c>
      <c r="M120" s="102">
        <v>0.82152777777777775</v>
      </c>
      <c r="N120" s="102">
        <v>0.82708333333333328</v>
      </c>
      <c r="O120" s="102">
        <v>0.8354166666666667</v>
      </c>
      <c r="P120" s="102">
        <v>0.84166666666666667</v>
      </c>
      <c r="Q120" s="101">
        <v>0.84236111111111112</v>
      </c>
      <c r="R120" s="20">
        <f t="shared" si="9"/>
        <v>27.207000000000001</v>
      </c>
      <c r="S120" s="21">
        <f t="shared" si="10"/>
        <v>7.7777777777777835E-2</v>
      </c>
      <c r="T120" s="22">
        <f t="shared" si="12"/>
        <v>14.575178571428562</v>
      </c>
      <c r="U120" s="39">
        <f t="shared" si="11"/>
        <v>6.2500000000000888E-3</v>
      </c>
      <c r="V120" s="23"/>
    </row>
    <row r="121" spans="2:22" x14ac:dyDescent="0.25">
      <c r="B121" s="38">
        <v>104</v>
      </c>
      <c r="C121" s="101">
        <v>0.77083333333333337</v>
      </c>
      <c r="D121" s="100">
        <v>0.77222222222222225</v>
      </c>
      <c r="E121" s="100">
        <v>0.78055555555555556</v>
      </c>
      <c r="F121" s="100">
        <v>0.78680555555555554</v>
      </c>
      <c r="G121" s="101">
        <v>0.79305555555555551</v>
      </c>
      <c r="H121" s="100">
        <v>0.79513888888888884</v>
      </c>
      <c r="I121" s="100">
        <v>0.80138888888888882</v>
      </c>
      <c r="J121" s="101">
        <v>0.80972222222222223</v>
      </c>
      <c r="K121" s="102">
        <v>0.81805555555555554</v>
      </c>
      <c r="L121" s="102">
        <v>0.82430555555555551</v>
      </c>
      <c r="M121" s="102">
        <v>0.82777777777777772</v>
      </c>
      <c r="N121" s="102">
        <v>0.83333333333333337</v>
      </c>
      <c r="O121" s="102">
        <v>0.84166666666666667</v>
      </c>
      <c r="P121" s="102">
        <v>0.84791666666666665</v>
      </c>
      <c r="Q121" s="101">
        <v>0.84861111111111109</v>
      </c>
      <c r="R121" s="20">
        <f t="shared" si="9"/>
        <v>27.207000000000001</v>
      </c>
      <c r="S121" s="21">
        <f t="shared" si="10"/>
        <v>7.7777777777777724E-2</v>
      </c>
      <c r="T121" s="22">
        <f t="shared" si="12"/>
        <v>14.575178571428584</v>
      </c>
      <c r="U121" s="39">
        <f t="shared" si="11"/>
        <v>5.5555555555555358E-3</v>
      </c>
      <c r="V121" s="23"/>
    </row>
    <row r="122" spans="2:22" x14ac:dyDescent="0.25">
      <c r="B122" s="38">
        <v>105</v>
      </c>
      <c r="C122" s="101">
        <v>0.77638888888888891</v>
      </c>
      <c r="D122" s="100">
        <v>0.77777777777777779</v>
      </c>
      <c r="E122" s="100">
        <v>0.78611111111111109</v>
      </c>
      <c r="F122" s="100">
        <v>0.79236111111111107</v>
      </c>
      <c r="G122" s="101">
        <v>0.79861111111111105</v>
      </c>
      <c r="H122" s="100">
        <v>0.80069444444444438</v>
      </c>
      <c r="I122" s="100">
        <v>0.80694444444444435</v>
      </c>
      <c r="J122" s="101">
        <v>0.81527777777777777</v>
      </c>
      <c r="K122" s="102">
        <v>0.82361111111111107</v>
      </c>
      <c r="L122" s="102">
        <v>0.82986111111111105</v>
      </c>
      <c r="M122" s="102">
        <v>0.83333333333333337</v>
      </c>
      <c r="N122" s="102">
        <v>0.83888888888888891</v>
      </c>
      <c r="O122" s="102">
        <v>0.84722222222222221</v>
      </c>
      <c r="P122" s="102">
        <v>0.8534722222222223</v>
      </c>
      <c r="Q122" s="101">
        <v>0.85416666666666674</v>
      </c>
      <c r="R122" s="20">
        <f t="shared" si="9"/>
        <v>27.207000000000001</v>
      </c>
      <c r="S122" s="21">
        <f t="shared" si="10"/>
        <v>7.7777777777777835E-2</v>
      </c>
      <c r="T122" s="22">
        <f t="shared" si="12"/>
        <v>14.575178571428562</v>
      </c>
      <c r="U122" s="39">
        <f t="shared" si="11"/>
        <v>6.2499999999999778E-3</v>
      </c>
      <c r="V122" s="23"/>
    </row>
    <row r="123" spans="2:22" x14ac:dyDescent="0.25">
      <c r="B123" s="38">
        <v>106</v>
      </c>
      <c r="C123" s="101">
        <v>0.78263888888888888</v>
      </c>
      <c r="D123" s="100">
        <v>0.78402777777777777</v>
      </c>
      <c r="E123" s="100">
        <v>0.79236111111111107</v>
      </c>
      <c r="F123" s="100">
        <v>0.79861111111111105</v>
      </c>
      <c r="G123" s="101">
        <v>0.80486111111111103</v>
      </c>
      <c r="H123" s="100">
        <v>0.80694444444444435</v>
      </c>
      <c r="I123" s="100">
        <v>0.81319444444444444</v>
      </c>
      <c r="J123" s="101">
        <v>0.82152777777777775</v>
      </c>
      <c r="K123" s="102">
        <v>0.82986111111111105</v>
      </c>
      <c r="L123" s="102">
        <v>0.83611111111111114</v>
      </c>
      <c r="M123" s="102">
        <v>0.83958333333333335</v>
      </c>
      <c r="N123" s="102">
        <v>0.84513888888888888</v>
      </c>
      <c r="O123" s="102">
        <v>0.8534722222222223</v>
      </c>
      <c r="P123" s="102">
        <v>0.85972222222222228</v>
      </c>
      <c r="Q123" s="101">
        <v>0.86041666666666672</v>
      </c>
      <c r="R123" s="20">
        <f t="shared" si="9"/>
        <v>27.207000000000001</v>
      </c>
      <c r="S123" s="21">
        <f t="shared" si="10"/>
        <v>7.7777777777777835E-2</v>
      </c>
      <c r="T123" s="22">
        <f t="shared" si="12"/>
        <v>14.575178571428562</v>
      </c>
      <c r="U123" s="39">
        <f t="shared" si="11"/>
        <v>5.5555555555555358E-3</v>
      </c>
      <c r="V123" s="23"/>
    </row>
    <row r="124" spans="2:22" x14ac:dyDescent="0.25">
      <c r="B124" s="38">
        <v>107</v>
      </c>
      <c r="C124" s="101">
        <v>0.78819444444444442</v>
      </c>
      <c r="D124" s="100">
        <v>0.7895833333333333</v>
      </c>
      <c r="E124" s="100">
        <v>0.79791666666666661</v>
      </c>
      <c r="F124" s="100">
        <v>0.80416666666666659</v>
      </c>
      <c r="G124" s="101">
        <v>0.81041666666666667</v>
      </c>
      <c r="H124" s="100">
        <v>0.8125</v>
      </c>
      <c r="I124" s="100">
        <v>0.81874999999999998</v>
      </c>
      <c r="J124" s="101">
        <v>0.82708333333333328</v>
      </c>
      <c r="K124" s="102">
        <v>0.8354166666666667</v>
      </c>
      <c r="L124" s="102">
        <v>0.84166666666666667</v>
      </c>
      <c r="M124" s="102">
        <v>0.84513888888888888</v>
      </c>
      <c r="N124" s="102">
        <v>0.85069444444444453</v>
      </c>
      <c r="O124" s="102">
        <v>0.85902777777777783</v>
      </c>
      <c r="P124" s="102">
        <v>0.86527777777777781</v>
      </c>
      <c r="Q124" s="101">
        <v>0.86597222222222225</v>
      </c>
      <c r="R124" s="20">
        <f t="shared" si="9"/>
        <v>27.207000000000001</v>
      </c>
      <c r="S124" s="21">
        <f t="shared" si="10"/>
        <v>7.7777777777777835E-2</v>
      </c>
      <c r="T124" s="22">
        <f t="shared" si="12"/>
        <v>14.575178571428562</v>
      </c>
      <c r="U124" s="39">
        <f t="shared" si="11"/>
        <v>6.2499999999999778E-3</v>
      </c>
      <c r="V124" s="23"/>
    </row>
    <row r="125" spans="2:22" x14ac:dyDescent="0.25">
      <c r="B125" s="38">
        <v>108</v>
      </c>
      <c r="C125" s="101">
        <v>0.7944444444444444</v>
      </c>
      <c r="D125" s="100">
        <v>0.79583333333333328</v>
      </c>
      <c r="E125" s="100">
        <v>0.80416666666666659</v>
      </c>
      <c r="F125" s="100">
        <v>0.81041666666666667</v>
      </c>
      <c r="G125" s="101">
        <v>0.81666666666666665</v>
      </c>
      <c r="H125" s="100">
        <v>0.81874999999999998</v>
      </c>
      <c r="I125" s="100">
        <v>0.82499999999999996</v>
      </c>
      <c r="J125" s="101">
        <v>0.83333333333333337</v>
      </c>
      <c r="K125" s="102">
        <v>0.84166666666666667</v>
      </c>
      <c r="L125" s="102">
        <v>0.84791666666666665</v>
      </c>
      <c r="M125" s="102">
        <v>0.85138888888888897</v>
      </c>
      <c r="N125" s="102">
        <v>0.85694444444444451</v>
      </c>
      <c r="O125" s="102">
        <v>0.86527777777777781</v>
      </c>
      <c r="P125" s="102">
        <v>0.87152777777777779</v>
      </c>
      <c r="Q125" s="101">
        <v>0.87222222222222223</v>
      </c>
      <c r="R125" s="20">
        <f t="shared" si="9"/>
        <v>27.207000000000001</v>
      </c>
      <c r="S125" s="21">
        <f t="shared" si="10"/>
        <v>7.7777777777777835E-2</v>
      </c>
      <c r="T125" s="22">
        <f t="shared" si="12"/>
        <v>14.575178571428562</v>
      </c>
      <c r="U125" s="39">
        <f t="shared" si="11"/>
        <v>5.5555555555555358E-3</v>
      </c>
      <c r="V125" s="23"/>
    </row>
    <row r="126" spans="2:22" x14ac:dyDescent="0.25">
      <c r="B126" s="38">
        <v>109</v>
      </c>
      <c r="C126" s="101">
        <v>0.79999999999999993</v>
      </c>
      <c r="D126" s="100">
        <v>0.80138888888888882</v>
      </c>
      <c r="E126" s="100">
        <v>0.80972222222222223</v>
      </c>
      <c r="F126" s="100">
        <v>0.81597222222222221</v>
      </c>
      <c r="G126" s="101">
        <v>0.82222222222222219</v>
      </c>
      <c r="H126" s="100">
        <v>0.82430555555555551</v>
      </c>
      <c r="I126" s="100">
        <v>0.83055555555555549</v>
      </c>
      <c r="J126" s="101">
        <v>0.83888888888888891</v>
      </c>
      <c r="K126" s="102">
        <v>0.84722222222222221</v>
      </c>
      <c r="L126" s="102">
        <v>0.8534722222222223</v>
      </c>
      <c r="M126" s="102">
        <v>0.85694444444444451</v>
      </c>
      <c r="N126" s="102">
        <v>0.86250000000000004</v>
      </c>
      <c r="O126" s="102">
        <v>0.87083333333333335</v>
      </c>
      <c r="P126" s="102">
        <v>0.87708333333333333</v>
      </c>
      <c r="Q126" s="101">
        <v>0.87777777777777777</v>
      </c>
      <c r="R126" s="20">
        <f t="shared" si="9"/>
        <v>27.207000000000001</v>
      </c>
      <c r="S126" s="21">
        <f t="shared" si="10"/>
        <v>7.7777777777777835E-2</v>
      </c>
      <c r="T126" s="22">
        <f t="shared" si="12"/>
        <v>14.575178571428562</v>
      </c>
      <c r="U126" s="39">
        <f t="shared" si="11"/>
        <v>6.2499999999999778E-3</v>
      </c>
      <c r="V126" s="23"/>
    </row>
    <row r="127" spans="2:22" x14ac:dyDescent="0.25">
      <c r="B127" s="38">
        <v>110</v>
      </c>
      <c r="C127" s="101">
        <v>0.80624999999999991</v>
      </c>
      <c r="D127" s="100">
        <v>0.8076388888888888</v>
      </c>
      <c r="E127" s="100">
        <v>0.81597222222222221</v>
      </c>
      <c r="F127" s="100">
        <v>0.82222222222222219</v>
      </c>
      <c r="G127" s="101">
        <v>0.82847222222222217</v>
      </c>
      <c r="H127" s="100">
        <v>0.83055555555555549</v>
      </c>
      <c r="I127" s="100">
        <v>0.83680555555555558</v>
      </c>
      <c r="J127" s="101">
        <v>0.84513888888888888</v>
      </c>
      <c r="K127" s="102">
        <v>0.8534722222222223</v>
      </c>
      <c r="L127" s="102">
        <v>0.85972222222222228</v>
      </c>
      <c r="M127" s="102">
        <v>0.86319444444444449</v>
      </c>
      <c r="N127" s="102">
        <v>0.86875000000000002</v>
      </c>
      <c r="O127" s="102">
        <v>0.87708333333333333</v>
      </c>
      <c r="P127" s="102">
        <v>0.8833333333333333</v>
      </c>
      <c r="Q127" s="101">
        <v>0.88402777777777775</v>
      </c>
      <c r="R127" s="20">
        <f t="shared" si="9"/>
        <v>27.207000000000001</v>
      </c>
      <c r="S127" s="21">
        <f t="shared" si="10"/>
        <v>7.7777777777777835E-2</v>
      </c>
      <c r="T127" s="22">
        <f t="shared" si="12"/>
        <v>14.575178571428562</v>
      </c>
      <c r="U127" s="39">
        <f t="shared" si="11"/>
        <v>5.5555555555556468E-3</v>
      </c>
      <c r="V127" s="23"/>
    </row>
    <row r="128" spans="2:22" x14ac:dyDescent="0.25">
      <c r="B128" s="38">
        <v>111</v>
      </c>
      <c r="C128" s="101">
        <v>0.81180555555555556</v>
      </c>
      <c r="D128" s="100">
        <v>0.81319444444444444</v>
      </c>
      <c r="E128" s="100">
        <v>0.82152777777777775</v>
      </c>
      <c r="F128" s="100">
        <v>0.82777777777777772</v>
      </c>
      <c r="G128" s="101">
        <v>0.83402777777777781</v>
      </c>
      <c r="H128" s="100">
        <v>0.83611111111111114</v>
      </c>
      <c r="I128" s="100">
        <v>0.84236111111111112</v>
      </c>
      <c r="J128" s="101">
        <v>0.85069444444444453</v>
      </c>
      <c r="K128" s="102">
        <v>0.85902777777777783</v>
      </c>
      <c r="L128" s="102">
        <v>0.86527777777777781</v>
      </c>
      <c r="M128" s="102">
        <v>0.86875000000000002</v>
      </c>
      <c r="N128" s="102">
        <v>0.87430555555555556</v>
      </c>
      <c r="O128" s="102">
        <v>0.88263888888888886</v>
      </c>
      <c r="P128" s="102">
        <v>0.88888888888888884</v>
      </c>
      <c r="Q128" s="101">
        <v>0.88958333333333328</v>
      </c>
      <c r="R128" s="20">
        <f t="shared" si="9"/>
        <v>27.207000000000001</v>
      </c>
      <c r="S128" s="21">
        <f t="shared" si="10"/>
        <v>7.7777777777777724E-2</v>
      </c>
      <c r="T128" s="22">
        <f t="shared" si="12"/>
        <v>14.575178571428584</v>
      </c>
      <c r="U128" s="39">
        <f t="shared" si="11"/>
        <v>6.2499999999999778E-3</v>
      </c>
      <c r="V128" s="23"/>
    </row>
    <row r="129" spans="2:22" x14ac:dyDescent="0.25">
      <c r="B129" s="38">
        <v>112</v>
      </c>
      <c r="C129" s="101">
        <v>0.81805555555555554</v>
      </c>
      <c r="D129" s="100">
        <v>0.81944444444444442</v>
      </c>
      <c r="E129" s="100">
        <v>0.82777777777777772</v>
      </c>
      <c r="F129" s="100">
        <v>0.83402777777777781</v>
      </c>
      <c r="G129" s="101">
        <v>0.84027777777777779</v>
      </c>
      <c r="H129" s="100">
        <v>0.84236111111111112</v>
      </c>
      <c r="I129" s="100">
        <v>0.84861111111111109</v>
      </c>
      <c r="J129" s="101">
        <v>0.85694444444444451</v>
      </c>
      <c r="K129" s="102">
        <v>0.86527777777777781</v>
      </c>
      <c r="L129" s="102">
        <v>0.87152777777777779</v>
      </c>
      <c r="M129" s="102">
        <v>0.875</v>
      </c>
      <c r="N129" s="102">
        <v>0.88055555555555554</v>
      </c>
      <c r="O129" s="102">
        <v>0.88888888888888884</v>
      </c>
      <c r="P129" s="102">
        <v>0.89513888888888893</v>
      </c>
      <c r="Q129" s="101">
        <v>0.89583333333333337</v>
      </c>
      <c r="R129" s="20">
        <f t="shared" si="9"/>
        <v>27.207000000000001</v>
      </c>
      <c r="S129" s="21">
        <f t="shared" si="10"/>
        <v>7.7777777777777835E-2</v>
      </c>
      <c r="T129" s="22">
        <f t="shared" si="12"/>
        <v>14.575178571428562</v>
      </c>
      <c r="U129" s="39">
        <f t="shared" si="11"/>
        <v>5.5555555555555358E-3</v>
      </c>
      <c r="V129" s="23"/>
    </row>
    <row r="130" spans="2:22" x14ac:dyDescent="0.25">
      <c r="B130" s="38">
        <v>113</v>
      </c>
      <c r="C130" s="101">
        <v>0.82361111111111107</v>
      </c>
      <c r="D130" s="100">
        <v>0.82499999999999996</v>
      </c>
      <c r="E130" s="100">
        <v>0.83333333333333337</v>
      </c>
      <c r="F130" s="100">
        <v>0.83958333333333335</v>
      </c>
      <c r="G130" s="101">
        <v>0.84583333333333333</v>
      </c>
      <c r="H130" s="100">
        <v>0.84791666666666665</v>
      </c>
      <c r="I130" s="100">
        <v>0.85416666666666674</v>
      </c>
      <c r="J130" s="101">
        <v>0.86250000000000004</v>
      </c>
      <c r="K130" s="102">
        <v>0.87083333333333335</v>
      </c>
      <c r="L130" s="102">
        <v>0.87708333333333333</v>
      </c>
      <c r="M130" s="102">
        <v>0.88055555555555554</v>
      </c>
      <c r="N130" s="102">
        <v>0.88611111111111107</v>
      </c>
      <c r="O130" s="102">
        <v>0.89444444444444449</v>
      </c>
      <c r="P130" s="102">
        <v>0.90069444444444446</v>
      </c>
      <c r="Q130" s="101">
        <v>0.90138888888888891</v>
      </c>
      <c r="R130" s="20">
        <f t="shared" si="9"/>
        <v>27.207000000000001</v>
      </c>
      <c r="S130" s="21">
        <f t="shared" si="10"/>
        <v>7.7777777777777835E-2</v>
      </c>
      <c r="T130" s="22">
        <f t="shared" si="12"/>
        <v>14.575178571428562</v>
      </c>
      <c r="U130" s="39">
        <f t="shared" si="11"/>
        <v>6.2499999999999778E-3</v>
      </c>
      <c r="V130" s="23"/>
    </row>
    <row r="131" spans="2:22" x14ac:dyDescent="0.25">
      <c r="B131" s="38">
        <v>114</v>
      </c>
      <c r="C131" s="101">
        <v>0.82986111111111105</v>
      </c>
      <c r="D131" s="100">
        <v>0.83124999999999993</v>
      </c>
      <c r="E131" s="100">
        <v>0.83958333333333335</v>
      </c>
      <c r="F131" s="100">
        <v>0.84583333333333333</v>
      </c>
      <c r="G131" s="101">
        <v>0.85208333333333341</v>
      </c>
      <c r="H131" s="100">
        <v>0.85416666666666674</v>
      </c>
      <c r="I131" s="100">
        <v>0.86041666666666672</v>
      </c>
      <c r="J131" s="101">
        <v>0.86875000000000002</v>
      </c>
      <c r="K131" s="102">
        <v>0.87708333333333333</v>
      </c>
      <c r="L131" s="102">
        <v>0.8833333333333333</v>
      </c>
      <c r="M131" s="102">
        <v>0.88680555555555551</v>
      </c>
      <c r="N131" s="102">
        <v>0.89236111111111116</v>
      </c>
      <c r="O131" s="102">
        <v>0.90069444444444446</v>
      </c>
      <c r="P131" s="102">
        <v>0.90694444444444444</v>
      </c>
      <c r="Q131" s="101">
        <v>0.90763888888888888</v>
      </c>
      <c r="R131" s="20">
        <f t="shared" si="9"/>
        <v>27.207000000000001</v>
      </c>
      <c r="S131" s="21">
        <f t="shared" si="10"/>
        <v>7.7777777777777835E-2</v>
      </c>
      <c r="T131" s="22">
        <f t="shared" si="12"/>
        <v>14.575178571428562</v>
      </c>
      <c r="U131" s="39">
        <f t="shared" si="11"/>
        <v>5.5555555555556468E-3</v>
      </c>
      <c r="V131" s="23"/>
    </row>
    <row r="132" spans="2:22" x14ac:dyDescent="0.25">
      <c r="B132" s="38">
        <v>115</v>
      </c>
      <c r="C132" s="101">
        <v>0.8354166666666667</v>
      </c>
      <c r="D132" s="100">
        <v>0.83680555555555558</v>
      </c>
      <c r="E132" s="100">
        <v>0.84513888888888888</v>
      </c>
      <c r="F132" s="100">
        <v>0.85138888888888897</v>
      </c>
      <c r="G132" s="101">
        <v>0.85763888888888895</v>
      </c>
      <c r="H132" s="100">
        <v>0.85972222222222228</v>
      </c>
      <c r="I132" s="100">
        <v>0.86597222222222225</v>
      </c>
      <c r="J132" s="101">
        <v>0.87430555555555556</v>
      </c>
      <c r="K132" s="102">
        <v>0.88263888888888886</v>
      </c>
      <c r="L132" s="102">
        <v>0.88888888888888884</v>
      </c>
      <c r="M132" s="102">
        <v>0.89236111111111116</v>
      </c>
      <c r="N132" s="102">
        <v>0.8979166666666667</v>
      </c>
      <c r="O132" s="102">
        <v>0.90625</v>
      </c>
      <c r="P132" s="102">
        <v>0.91249999999999998</v>
      </c>
      <c r="Q132" s="101">
        <v>0.91319444444444442</v>
      </c>
      <c r="R132" s="20">
        <f t="shared" si="9"/>
        <v>27.207000000000001</v>
      </c>
      <c r="S132" s="21">
        <f t="shared" si="10"/>
        <v>7.7777777777777724E-2</v>
      </c>
      <c r="T132" s="22">
        <f t="shared" si="12"/>
        <v>14.575178571428584</v>
      </c>
      <c r="U132" s="39">
        <f t="shared" si="11"/>
        <v>6.2499999999999778E-3</v>
      </c>
      <c r="V132" s="23"/>
    </row>
    <row r="133" spans="2:22" x14ac:dyDescent="0.25">
      <c r="B133" s="38">
        <v>116</v>
      </c>
      <c r="C133" s="101">
        <v>0.84166666666666667</v>
      </c>
      <c r="D133" s="100">
        <v>0.84305555555555556</v>
      </c>
      <c r="E133" s="100">
        <v>0.85138888888888897</v>
      </c>
      <c r="F133" s="100">
        <v>0.85902777777777783</v>
      </c>
      <c r="G133" s="101">
        <v>0.86388888888888893</v>
      </c>
      <c r="H133" s="100">
        <v>0.86527777777777781</v>
      </c>
      <c r="I133" s="100">
        <v>0.87152777777777779</v>
      </c>
      <c r="J133" s="101">
        <v>0.87986111111111109</v>
      </c>
      <c r="K133" s="102">
        <v>0.88611111111111107</v>
      </c>
      <c r="L133" s="102">
        <v>0.89236111111111116</v>
      </c>
      <c r="M133" s="102">
        <v>0.89513888888888893</v>
      </c>
      <c r="N133" s="102">
        <v>0.90069444444444446</v>
      </c>
      <c r="O133" s="102">
        <v>0.90833333333333333</v>
      </c>
      <c r="P133" s="102">
        <v>0.91527777777777775</v>
      </c>
      <c r="Q133" s="101">
        <v>0.91597222222222219</v>
      </c>
      <c r="R133" s="20">
        <f t="shared" si="9"/>
        <v>27.207000000000001</v>
      </c>
      <c r="S133" s="21">
        <f t="shared" si="10"/>
        <v>7.4305555555555514E-2</v>
      </c>
      <c r="T133" s="22">
        <f t="shared" si="12"/>
        <v>15.256261682243002</v>
      </c>
      <c r="U133" s="39">
        <f t="shared" si="11"/>
        <v>6.2499999999999778E-3</v>
      </c>
      <c r="V133" s="23"/>
    </row>
    <row r="134" spans="2:22" x14ac:dyDescent="0.25">
      <c r="B134" s="38">
        <v>117</v>
      </c>
      <c r="C134" s="101">
        <v>0.84791666666666665</v>
      </c>
      <c r="D134" s="100">
        <v>0.84930555555555554</v>
      </c>
      <c r="E134" s="100">
        <v>0.85763888888888895</v>
      </c>
      <c r="F134" s="100">
        <v>0.86527777777777781</v>
      </c>
      <c r="G134" s="101">
        <v>0.87013888888888891</v>
      </c>
      <c r="H134" s="100">
        <v>0.87152777777777779</v>
      </c>
      <c r="I134" s="100">
        <v>0.87777777777777777</v>
      </c>
      <c r="J134" s="101">
        <v>0.88611111111111107</v>
      </c>
      <c r="K134" s="102">
        <v>0.89236111111111116</v>
      </c>
      <c r="L134" s="102">
        <v>0.89861111111111114</v>
      </c>
      <c r="M134" s="102">
        <v>0.90138888888888891</v>
      </c>
      <c r="N134" s="102">
        <v>0.90694444444444444</v>
      </c>
      <c r="O134" s="102">
        <v>0.9145833333333333</v>
      </c>
      <c r="P134" s="102">
        <v>0.92152777777777772</v>
      </c>
      <c r="Q134" s="101">
        <v>0.92222222222222217</v>
      </c>
      <c r="R134" s="20">
        <f t="shared" si="9"/>
        <v>27.207000000000001</v>
      </c>
      <c r="S134" s="21">
        <f t="shared" si="10"/>
        <v>7.4305555555555514E-2</v>
      </c>
      <c r="T134" s="22">
        <f t="shared" si="12"/>
        <v>15.256261682243002</v>
      </c>
      <c r="U134" s="39">
        <f t="shared" si="11"/>
        <v>6.9444444444445308E-3</v>
      </c>
      <c r="V134" s="23"/>
    </row>
    <row r="135" spans="2:22" x14ac:dyDescent="0.25">
      <c r="B135" s="38">
        <v>118</v>
      </c>
      <c r="C135" s="101">
        <v>0.85486111111111118</v>
      </c>
      <c r="D135" s="100">
        <v>0.85625000000000007</v>
      </c>
      <c r="E135" s="100">
        <v>0.86458333333333337</v>
      </c>
      <c r="F135" s="100">
        <v>0.87222222222222223</v>
      </c>
      <c r="G135" s="101">
        <v>0.87708333333333333</v>
      </c>
      <c r="H135" s="100">
        <v>0.87847222222222221</v>
      </c>
      <c r="I135" s="100">
        <v>0.88472222222222219</v>
      </c>
      <c r="J135" s="101">
        <v>0.8930555555555556</v>
      </c>
      <c r="K135" s="102">
        <v>0.89930555555555558</v>
      </c>
      <c r="L135" s="102">
        <v>0.90555555555555556</v>
      </c>
      <c r="M135" s="102">
        <v>0.90833333333333333</v>
      </c>
      <c r="N135" s="102">
        <v>0.91388888888888886</v>
      </c>
      <c r="O135" s="102">
        <v>0.92152777777777772</v>
      </c>
      <c r="P135" s="102">
        <v>0.92847222222222214</v>
      </c>
      <c r="Q135" s="101">
        <v>0.92916666666666659</v>
      </c>
      <c r="R135" s="20">
        <f t="shared" si="9"/>
        <v>27.207000000000001</v>
      </c>
      <c r="S135" s="21">
        <f t="shared" si="10"/>
        <v>7.4305555555555403E-2</v>
      </c>
      <c r="T135" s="22">
        <f t="shared" si="12"/>
        <v>15.256261682243023</v>
      </c>
      <c r="U135" s="39">
        <f t="shared" si="11"/>
        <v>6.2499999999999778E-3</v>
      </c>
      <c r="V135" s="23"/>
    </row>
    <row r="136" spans="2:22" x14ac:dyDescent="0.25">
      <c r="B136" s="38">
        <v>119</v>
      </c>
      <c r="C136" s="101">
        <v>0.86111111111111116</v>
      </c>
      <c r="D136" s="100">
        <v>0.86250000000000004</v>
      </c>
      <c r="E136" s="100">
        <v>0.87083333333333335</v>
      </c>
      <c r="F136" s="100">
        <v>0.87847222222222221</v>
      </c>
      <c r="G136" s="101">
        <v>0.8833333333333333</v>
      </c>
      <c r="H136" s="100">
        <v>0.88472222222222219</v>
      </c>
      <c r="I136" s="100">
        <v>0.89097222222222228</v>
      </c>
      <c r="J136" s="101">
        <v>0.89930555555555558</v>
      </c>
      <c r="K136" s="102">
        <v>0.90555555555555556</v>
      </c>
      <c r="L136" s="102">
        <v>0.91180555555555554</v>
      </c>
      <c r="M136" s="102">
        <v>0.9145833333333333</v>
      </c>
      <c r="N136" s="102">
        <v>0.92013888888888884</v>
      </c>
      <c r="O136" s="102">
        <v>0.9277777777777777</v>
      </c>
      <c r="P136" s="102">
        <v>0.93472222222222223</v>
      </c>
      <c r="Q136" s="101">
        <v>0.93541666666666667</v>
      </c>
      <c r="R136" s="20">
        <f t="shared" si="9"/>
        <v>27.207000000000001</v>
      </c>
      <c r="S136" s="21">
        <f t="shared" si="10"/>
        <v>7.4305555555555514E-2</v>
      </c>
      <c r="T136" s="22">
        <f t="shared" si="12"/>
        <v>15.256261682243002</v>
      </c>
      <c r="U136" s="39">
        <f t="shared" si="11"/>
        <v>6.2499999999999778E-3</v>
      </c>
      <c r="V136" s="23"/>
    </row>
    <row r="137" spans="2:22" x14ac:dyDescent="0.25">
      <c r="B137" s="38">
        <v>120</v>
      </c>
      <c r="C137" s="101">
        <v>0.86736111111111114</v>
      </c>
      <c r="D137" s="100">
        <v>0.86805555555555558</v>
      </c>
      <c r="E137" s="100">
        <v>0.87430555555555556</v>
      </c>
      <c r="F137" s="100">
        <v>0.87986111111111109</v>
      </c>
      <c r="G137" s="101">
        <v>0.8833333333333333</v>
      </c>
      <c r="H137" s="100">
        <v>0.88541666666666663</v>
      </c>
      <c r="I137" s="100">
        <v>0.89166666666666672</v>
      </c>
      <c r="J137" s="101">
        <v>0.9</v>
      </c>
      <c r="K137" s="102">
        <v>0.90833333333333333</v>
      </c>
      <c r="L137" s="102">
        <v>0.9145833333333333</v>
      </c>
      <c r="M137" s="102">
        <v>0.91805555555555551</v>
      </c>
      <c r="N137" s="102">
        <v>0.92361111111111105</v>
      </c>
      <c r="O137" s="102">
        <v>0.9326388888888888</v>
      </c>
      <c r="P137" s="102">
        <v>0.93958333333333333</v>
      </c>
      <c r="Q137" s="101">
        <v>0.94027777777777777</v>
      </c>
      <c r="R137" s="20">
        <f t="shared" si="9"/>
        <v>27.207000000000001</v>
      </c>
      <c r="S137" s="21">
        <f t="shared" si="10"/>
        <v>7.291666666666663E-2</v>
      </c>
      <c r="T137" s="22">
        <f t="shared" si="12"/>
        <v>15.546857142857149</v>
      </c>
      <c r="U137" s="39">
        <f t="shared" si="11"/>
        <v>6.2499999999999778E-3</v>
      </c>
      <c r="V137" s="23"/>
    </row>
    <row r="138" spans="2:22" x14ac:dyDescent="0.25">
      <c r="B138" s="38">
        <v>121</v>
      </c>
      <c r="C138" s="101">
        <v>0.87361111111111112</v>
      </c>
      <c r="D138" s="100">
        <v>0.87430555555555556</v>
      </c>
      <c r="E138" s="100">
        <v>0.88055555555555554</v>
      </c>
      <c r="F138" s="100">
        <v>0.88611111111111107</v>
      </c>
      <c r="G138" s="101">
        <v>0.88958333333333328</v>
      </c>
      <c r="H138" s="100">
        <v>0.89166666666666672</v>
      </c>
      <c r="I138" s="100">
        <v>0.8979166666666667</v>
      </c>
      <c r="J138" s="101">
        <v>0.90625</v>
      </c>
      <c r="K138" s="102">
        <v>0.9145833333333333</v>
      </c>
      <c r="L138" s="102">
        <v>0.92083333333333328</v>
      </c>
      <c r="M138" s="102">
        <v>0.92430555555555549</v>
      </c>
      <c r="N138" s="102">
        <v>0.92986111111111103</v>
      </c>
      <c r="O138" s="102">
        <v>0.93888888888888888</v>
      </c>
      <c r="P138" s="102">
        <v>0.9458333333333333</v>
      </c>
      <c r="Q138" s="101">
        <v>0.94652777777777775</v>
      </c>
      <c r="R138" s="20">
        <f t="shared" si="9"/>
        <v>27.207000000000001</v>
      </c>
      <c r="S138" s="21">
        <f t="shared" si="10"/>
        <v>7.291666666666663E-2</v>
      </c>
      <c r="T138" s="22">
        <f t="shared" si="12"/>
        <v>15.546857142857149</v>
      </c>
      <c r="U138" s="39">
        <f t="shared" si="11"/>
        <v>6.2499999999999778E-3</v>
      </c>
      <c r="V138" s="23"/>
    </row>
    <row r="139" spans="2:22" x14ac:dyDescent="0.25">
      <c r="B139" s="38">
        <v>122</v>
      </c>
      <c r="C139" s="101">
        <v>0.87986111111111109</v>
      </c>
      <c r="D139" s="100">
        <v>0.88055555555555554</v>
      </c>
      <c r="E139" s="100">
        <v>0.88680555555555551</v>
      </c>
      <c r="F139" s="100">
        <v>0.89236111111111116</v>
      </c>
      <c r="G139" s="101">
        <v>0.89583333333333337</v>
      </c>
      <c r="H139" s="100">
        <v>0.8979166666666667</v>
      </c>
      <c r="I139" s="100">
        <v>0.90416666666666667</v>
      </c>
      <c r="J139" s="101">
        <v>0.91249999999999998</v>
      </c>
      <c r="K139" s="102">
        <v>0.92083333333333328</v>
      </c>
      <c r="L139" s="102">
        <v>0.92708333333333326</v>
      </c>
      <c r="M139" s="102">
        <v>0.93055555555555547</v>
      </c>
      <c r="N139" s="102">
        <v>0.93611111111111112</v>
      </c>
      <c r="O139" s="102">
        <v>0.94513888888888886</v>
      </c>
      <c r="P139" s="102">
        <v>0.95208333333333328</v>
      </c>
      <c r="Q139" s="101">
        <v>0.95277777777777772</v>
      </c>
      <c r="R139" s="20">
        <f t="shared" si="9"/>
        <v>27.207000000000001</v>
      </c>
      <c r="S139" s="21">
        <f t="shared" si="10"/>
        <v>7.291666666666663E-2</v>
      </c>
      <c r="T139" s="22">
        <f t="shared" si="12"/>
        <v>15.546857142857149</v>
      </c>
      <c r="U139" s="39">
        <f t="shared" si="11"/>
        <v>6.2499999999999778E-3</v>
      </c>
      <c r="V139" s="23"/>
    </row>
    <row r="140" spans="2:22" x14ac:dyDescent="0.25">
      <c r="B140" s="38">
        <v>123</v>
      </c>
      <c r="C140" s="101">
        <v>0.88611111111111107</v>
      </c>
      <c r="D140" s="100">
        <v>0.88680555555555551</v>
      </c>
      <c r="E140" s="100">
        <v>0.8930555555555556</v>
      </c>
      <c r="F140" s="100">
        <v>0.89861111111111114</v>
      </c>
      <c r="G140" s="101">
        <v>0.90208333333333335</v>
      </c>
      <c r="H140" s="100">
        <v>0.90416666666666667</v>
      </c>
      <c r="I140" s="100">
        <v>0.91041666666666665</v>
      </c>
      <c r="J140" s="101">
        <v>0.91874999999999996</v>
      </c>
      <c r="K140" s="102">
        <v>0.92708333333333326</v>
      </c>
      <c r="L140" s="102">
        <v>0.93333333333333335</v>
      </c>
      <c r="M140" s="102">
        <v>0.93680555555555556</v>
      </c>
      <c r="N140" s="102">
        <v>0.94236111111111109</v>
      </c>
      <c r="O140" s="102">
        <v>0.95138888888888884</v>
      </c>
      <c r="P140" s="102">
        <v>0.95833333333333337</v>
      </c>
      <c r="Q140" s="101">
        <v>0.95902777777777781</v>
      </c>
      <c r="R140" s="20">
        <f t="shared" si="9"/>
        <v>27.207000000000001</v>
      </c>
      <c r="S140" s="21">
        <f t="shared" si="10"/>
        <v>7.2916666666666741E-2</v>
      </c>
      <c r="T140" s="22">
        <f t="shared" si="12"/>
        <v>15.546857142857126</v>
      </c>
      <c r="U140" s="39">
        <f t="shared" si="11"/>
        <v>7.6388888888889728E-3</v>
      </c>
      <c r="V140" s="23"/>
    </row>
    <row r="141" spans="2:22" x14ac:dyDescent="0.25">
      <c r="B141" s="38">
        <v>124</v>
      </c>
      <c r="C141" s="101">
        <v>0.89375000000000004</v>
      </c>
      <c r="D141" s="100">
        <v>0.89444444444444449</v>
      </c>
      <c r="E141" s="100">
        <v>0.90069444444444446</v>
      </c>
      <c r="F141" s="100">
        <v>0.90625</v>
      </c>
      <c r="G141" s="101">
        <v>0.90972222222222221</v>
      </c>
      <c r="H141" s="100">
        <v>0.91111111111111109</v>
      </c>
      <c r="I141" s="100">
        <v>0.91666666666666663</v>
      </c>
      <c r="J141" s="101">
        <v>0.92430555555555549</v>
      </c>
      <c r="K141" s="102">
        <v>0.93055555555555547</v>
      </c>
      <c r="L141" s="102">
        <v>0.93611111111111112</v>
      </c>
      <c r="M141" s="102">
        <v>0.93958333333333333</v>
      </c>
      <c r="N141" s="102">
        <v>0.94513888888888886</v>
      </c>
      <c r="O141" s="102">
        <v>0.95416666666666661</v>
      </c>
      <c r="P141" s="102">
        <v>0.96111111111111114</v>
      </c>
      <c r="Q141" s="101">
        <v>0.96180555555555558</v>
      </c>
      <c r="R141" s="20">
        <f t="shared" si="9"/>
        <v>27.207000000000001</v>
      </c>
      <c r="S141" s="21">
        <f t="shared" si="10"/>
        <v>6.8055555555555536E-2</v>
      </c>
      <c r="T141" s="22">
        <f t="shared" si="12"/>
        <v>16.657346938775515</v>
      </c>
      <c r="U141" s="39">
        <f t="shared" si="11"/>
        <v>7.6388888888888618E-3</v>
      </c>
      <c r="V141" s="23"/>
    </row>
    <row r="142" spans="2:22" x14ac:dyDescent="0.25">
      <c r="B142" s="38">
        <v>125</v>
      </c>
      <c r="C142" s="101">
        <v>0.90138888888888891</v>
      </c>
      <c r="D142" s="100">
        <v>0.90208333333333335</v>
      </c>
      <c r="E142" s="100">
        <v>0.90833333333333333</v>
      </c>
      <c r="F142" s="100">
        <v>0.91388888888888886</v>
      </c>
      <c r="G142" s="101">
        <v>0.91736111111111107</v>
      </c>
      <c r="H142" s="100">
        <v>0.91874999999999996</v>
      </c>
      <c r="I142" s="100">
        <v>0.92430555555555549</v>
      </c>
      <c r="J142" s="101">
        <v>0.93194444444444435</v>
      </c>
      <c r="K142" s="102">
        <v>0.93819444444444444</v>
      </c>
      <c r="L142" s="102">
        <v>0.94374999999999998</v>
      </c>
      <c r="M142" s="102">
        <v>0.94722222222222219</v>
      </c>
      <c r="N142" s="102">
        <v>0.95277777777777772</v>
      </c>
      <c r="O142" s="102">
        <v>0.96180555555555558</v>
      </c>
      <c r="P142" s="102">
        <v>0.96875</v>
      </c>
      <c r="Q142" s="101">
        <v>0.96944444444444444</v>
      </c>
      <c r="R142" s="20">
        <f t="shared" si="9"/>
        <v>27.207000000000001</v>
      </c>
      <c r="S142" s="21">
        <f t="shared" si="10"/>
        <v>6.8055555555555536E-2</v>
      </c>
      <c r="T142" s="22">
        <f t="shared" si="12"/>
        <v>16.657346938775515</v>
      </c>
      <c r="U142" s="39">
        <f t="shared" si="11"/>
        <v>7.6388888888888618E-3</v>
      </c>
      <c r="V142" s="23"/>
    </row>
    <row r="143" spans="2:22" x14ac:dyDescent="0.25">
      <c r="B143" s="38">
        <v>126</v>
      </c>
      <c r="C143" s="101">
        <v>0.90902777777777777</v>
      </c>
      <c r="D143" s="100">
        <v>0.90972222222222221</v>
      </c>
      <c r="E143" s="100">
        <v>0.91597222222222219</v>
      </c>
      <c r="F143" s="100">
        <v>0.92152777777777772</v>
      </c>
      <c r="G143" s="101">
        <v>0.92499999999999993</v>
      </c>
      <c r="H143" s="100">
        <v>0.92638888888888882</v>
      </c>
      <c r="I143" s="100">
        <v>0.93194444444444435</v>
      </c>
      <c r="J143" s="101">
        <v>0.93958333333333333</v>
      </c>
      <c r="K143" s="102">
        <v>0.9458333333333333</v>
      </c>
      <c r="L143" s="102">
        <v>0.95138888888888884</v>
      </c>
      <c r="M143" s="102">
        <v>0.95486111111111105</v>
      </c>
      <c r="N143" s="102">
        <v>0.9604166666666667</v>
      </c>
      <c r="O143" s="102">
        <v>0.96944444444444444</v>
      </c>
      <c r="P143" s="102">
        <v>0.97638888888888897</v>
      </c>
      <c r="Q143" s="101">
        <v>0.97708333333333341</v>
      </c>
      <c r="R143" s="20">
        <f t="shared" si="9"/>
        <v>27.207000000000001</v>
      </c>
      <c r="S143" s="21">
        <f t="shared" si="10"/>
        <v>6.8055555555555647E-2</v>
      </c>
      <c r="T143" s="22">
        <f t="shared" si="12"/>
        <v>16.657346938775486</v>
      </c>
      <c r="U143" s="39">
        <f t="shared" si="11"/>
        <v>7.6388888888888618E-3</v>
      </c>
      <c r="V143" s="23"/>
    </row>
    <row r="144" spans="2:22" x14ac:dyDescent="0.25">
      <c r="B144" s="38">
        <v>127</v>
      </c>
      <c r="C144" s="101">
        <v>0.91666666666666663</v>
      </c>
      <c r="D144" s="100">
        <v>0.91736111111111107</v>
      </c>
      <c r="E144" s="100">
        <v>0.92361111111111105</v>
      </c>
      <c r="F144" s="100">
        <v>0.92916666666666659</v>
      </c>
      <c r="G144" s="101">
        <v>0.9326388888888888</v>
      </c>
      <c r="H144" s="100">
        <v>0.93402777777777779</v>
      </c>
      <c r="I144" s="100">
        <v>0.93958333333333333</v>
      </c>
      <c r="J144" s="101">
        <v>0.94722222222222219</v>
      </c>
      <c r="K144" s="102">
        <v>0.95347222222222217</v>
      </c>
      <c r="L144" s="102">
        <v>0.95902777777777781</v>
      </c>
      <c r="M144" s="102">
        <v>0.96250000000000002</v>
      </c>
      <c r="N144" s="102">
        <v>0.96805555555555556</v>
      </c>
      <c r="O144" s="102">
        <v>0.97708333333333341</v>
      </c>
      <c r="P144" s="102">
        <v>0.98402777777777783</v>
      </c>
      <c r="Q144" s="101">
        <v>0.98472222222222228</v>
      </c>
      <c r="R144" s="20">
        <f t="shared" si="9"/>
        <v>27.207000000000001</v>
      </c>
      <c r="S144" s="21">
        <f t="shared" si="10"/>
        <v>6.8055555555555647E-2</v>
      </c>
      <c r="T144" s="22">
        <f t="shared" si="12"/>
        <v>16.657346938775486</v>
      </c>
      <c r="U144" s="39">
        <f t="shared" si="11"/>
        <v>7.6388888888888618E-3</v>
      </c>
      <c r="V144" s="23"/>
    </row>
    <row r="145" spans="2:22" x14ac:dyDescent="0.25">
      <c r="B145" s="38">
        <v>128</v>
      </c>
      <c r="C145" s="101">
        <v>0.92430555555555549</v>
      </c>
      <c r="D145" s="100">
        <v>0.92499999999999993</v>
      </c>
      <c r="E145" s="100">
        <v>0.93124999999999991</v>
      </c>
      <c r="F145" s="100">
        <v>0.93819444444444444</v>
      </c>
      <c r="G145" s="101">
        <v>0.94166666666666665</v>
      </c>
      <c r="H145" s="100">
        <v>0.94305555555555554</v>
      </c>
      <c r="I145" s="100">
        <v>0.94861111111111107</v>
      </c>
      <c r="J145" s="101">
        <v>0.95624999999999993</v>
      </c>
      <c r="K145" s="102">
        <v>0.96250000000000002</v>
      </c>
      <c r="L145" s="102">
        <v>0.96805555555555556</v>
      </c>
      <c r="M145" s="102">
        <v>0.97083333333333333</v>
      </c>
      <c r="N145" s="102">
        <v>0.97569444444444453</v>
      </c>
      <c r="O145" s="102">
        <v>0.98194444444444451</v>
      </c>
      <c r="P145" s="102">
        <v>0.98819444444444449</v>
      </c>
      <c r="Q145" s="101">
        <v>0.98888888888888893</v>
      </c>
      <c r="R145" s="20">
        <f t="shared" si="9"/>
        <v>27.207000000000001</v>
      </c>
      <c r="S145" s="21">
        <f t="shared" si="10"/>
        <v>6.4583333333333437E-2</v>
      </c>
      <c r="T145" s="22">
        <f t="shared" si="12"/>
        <v>17.552903225806425</v>
      </c>
      <c r="U145" s="39">
        <f t="shared" si="11"/>
        <v>1.1111111111111183E-2</v>
      </c>
      <c r="V145" s="23"/>
    </row>
    <row r="146" spans="2:22" x14ac:dyDescent="0.25">
      <c r="B146" s="38">
        <v>129</v>
      </c>
      <c r="C146" s="101">
        <v>0.93541666666666667</v>
      </c>
      <c r="D146" s="100">
        <v>0.93611111111111112</v>
      </c>
      <c r="E146" s="100">
        <v>0.94236111111111109</v>
      </c>
      <c r="F146" s="100">
        <v>0.94930555555555551</v>
      </c>
      <c r="G146" s="101">
        <v>0.95277777777777772</v>
      </c>
      <c r="H146" s="100">
        <v>0.95416666666666661</v>
      </c>
      <c r="I146" s="100">
        <v>0.95972222222222225</v>
      </c>
      <c r="J146" s="101">
        <v>0.96736111111111112</v>
      </c>
      <c r="K146" s="102">
        <v>0.97361111111111109</v>
      </c>
      <c r="L146" s="102">
        <v>0.97916666666666674</v>
      </c>
      <c r="M146" s="102">
        <v>0.98194444444444451</v>
      </c>
      <c r="N146" s="102">
        <v>0.9868055555555556</v>
      </c>
      <c r="O146" s="102">
        <v>0.99305555555555558</v>
      </c>
      <c r="P146" s="102">
        <v>0.99930555555555556</v>
      </c>
      <c r="Q146" s="101">
        <v>0</v>
      </c>
      <c r="R146" s="20">
        <f t="shared" si="9"/>
        <v>27.207000000000001</v>
      </c>
      <c r="S146" s="21">
        <f>(Q146+1)-C146</f>
        <v>6.4583333333333326E-2</v>
      </c>
      <c r="T146" s="22">
        <f t="shared" ref="T146:T153" si="13">60*$I$158/(S146*60*24)</f>
        <v>17.552903225806457</v>
      </c>
      <c r="U146" s="39">
        <f t="shared" si="11"/>
        <v>1.1111111111111072E-2</v>
      </c>
      <c r="V146" s="23"/>
    </row>
    <row r="147" spans="2:22" x14ac:dyDescent="0.25">
      <c r="B147" s="38">
        <v>130</v>
      </c>
      <c r="C147" s="101">
        <v>0.94652777777777775</v>
      </c>
      <c r="D147" s="100">
        <v>0.94722222222222219</v>
      </c>
      <c r="E147" s="100">
        <v>0.95347222222222217</v>
      </c>
      <c r="F147" s="100">
        <v>0.9604166666666667</v>
      </c>
      <c r="G147" s="101">
        <v>0.96388888888888891</v>
      </c>
      <c r="H147" s="100">
        <v>0.96527777777777779</v>
      </c>
      <c r="I147" s="100">
        <v>0.97083333333333333</v>
      </c>
      <c r="J147" s="101">
        <v>0.9784722222222223</v>
      </c>
      <c r="K147" s="102">
        <v>0.98472222222222228</v>
      </c>
      <c r="L147" s="102">
        <v>0.99027777777777781</v>
      </c>
      <c r="M147" s="102">
        <v>0.99305555555555558</v>
      </c>
      <c r="N147" s="102">
        <v>0.99791666666666667</v>
      </c>
      <c r="O147" s="102">
        <v>4.1666666666666666E-3</v>
      </c>
      <c r="P147" s="102">
        <v>1.0416666666666666E-2</v>
      </c>
      <c r="Q147" s="101">
        <v>1.1111111111111112E-2</v>
      </c>
      <c r="R147" s="20">
        <f t="shared" si="9"/>
        <v>27.207000000000001</v>
      </c>
      <c r="S147" s="21">
        <f t="shared" ref="S147:S151" si="14">(Q147+1)-C147</f>
        <v>6.4583333333333326E-2</v>
      </c>
      <c r="T147" s="22">
        <f t="shared" si="13"/>
        <v>17.552903225806457</v>
      </c>
      <c r="U147" s="39">
        <f t="shared" si="11"/>
        <v>1.1111111111111072E-2</v>
      </c>
      <c r="V147" s="23"/>
    </row>
    <row r="148" spans="2:22" x14ac:dyDescent="0.25">
      <c r="B148" s="38">
        <v>131</v>
      </c>
      <c r="C148" s="101">
        <v>0.95763888888888882</v>
      </c>
      <c r="D148" s="100">
        <v>0.95833333333333337</v>
      </c>
      <c r="E148" s="100">
        <v>0.96458333333333335</v>
      </c>
      <c r="F148" s="100">
        <v>0.97152777777777777</v>
      </c>
      <c r="G148" s="101">
        <v>0.97500000000000009</v>
      </c>
      <c r="H148" s="100">
        <v>0.97638888888888897</v>
      </c>
      <c r="I148" s="100">
        <v>0.98194444444444451</v>
      </c>
      <c r="J148" s="101">
        <v>0.98958333333333337</v>
      </c>
      <c r="K148" s="102">
        <v>0.99583333333333335</v>
      </c>
      <c r="L148" s="102">
        <v>1.3888888888888889E-3</v>
      </c>
      <c r="M148" s="102">
        <v>4.1666666666666666E-3</v>
      </c>
      <c r="N148" s="102">
        <v>9.0277777777777769E-3</v>
      </c>
      <c r="O148" s="102">
        <v>1.5277777777777777E-2</v>
      </c>
      <c r="P148" s="102">
        <v>2.1527777777777778E-2</v>
      </c>
      <c r="Q148" s="101">
        <v>2.2222222222222223E-2</v>
      </c>
      <c r="R148" s="20">
        <f t="shared" ref="R148:R153" si="15">R147</f>
        <v>27.207000000000001</v>
      </c>
      <c r="S148" s="21">
        <f t="shared" si="14"/>
        <v>6.4583333333333326E-2</v>
      </c>
      <c r="T148" s="22">
        <f t="shared" si="13"/>
        <v>17.552903225806457</v>
      </c>
      <c r="U148" s="39">
        <f t="shared" si="11"/>
        <v>1.1111111111111183E-2</v>
      </c>
      <c r="V148" s="23"/>
    </row>
    <row r="149" spans="2:22" x14ac:dyDescent="0.25">
      <c r="B149" s="38">
        <v>132</v>
      </c>
      <c r="C149" s="101">
        <v>0.96875</v>
      </c>
      <c r="D149" s="100">
        <v>0.97013888888888888</v>
      </c>
      <c r="E149" s="100">
        <v>0.97708333333333341</v>
      </c>
      <c r="F149" s="100">
        <v>0.98263888888888895</v>
      </c>
      <c r="G149" s="101">
        <v>0.98819444444444449</v>
      </c>
      <c r="H149" s="100">
        <v>0.98958333333333337</v>
      </c>
      <c r="I149" s="100">
        <v>0.99513888888888891</v>
      </c>
      <c r="J149" s="101">
        <v>1.3888888888888889E-3</v>
      </c>
      <c r="K149" s="102">
        <v>6.9444444444444441E-3</v>
      </c>
      <c r="L149" s="102">
        <v>1.2500000000000001E-2</v>
      </c>
      <c r="M149" s="102">
        <v>1.4583333333333334E-2</v>
      </c>
      <c r="N149" s="102">
        <v>1.8749999999999999E-2</v>
      </c>
      <c r="O149" s="102">
        <v>2.5694444444444443E-2</v>
      </c>
      <c r="P149" s="102">
        <v>3.125E-2</v>
      </c>
      <c r="Q149" s="101">
        <v>3.1944444444444442E-2</v>
      </c>
      <c r="R149" s="20">
        <f t="shared" si="15"/>
        <v>27.207000000000001</v>
      </c>
      <c r="S149" s="21">
        <f t="shared" si="14"/>
        <v>6.3194444444444553E-2</v>
      </c>
      <c r="T149" s="22">
        <f t="shared" si="13"/>
        <v>17.93868131868129</v>
      </c>
      <c r="U149" s="39">
        <f t="shared" si="11"/>
        <v>1.1111111111111183E-2</v>
      </c>
      <c r="V149" s="23"/>
    </row>
    <row r="150" spans="2:22" x14ac:dyDescent="0.25">
      <c r="B150" s="38">
        <v>133</v>
      </c>
      <c r="C150" s="101">
        <v>0.97986111111111118</v>
      </c>
      <c r="D150" s="100">
        <v>0.98125000000000007</v>
      </c>
      <c r="E150" s="100">
        <v>0.98819444444444449</v>
      </c>
      <c r="F150" s="100">
        <v>0.99375000000000002</v>
      </c>
      <c r="G150" s="101">
        <v>0.99930555555555556</v>
      </c>
      <c r="H150" s="100">
        <v>6.9444444444444447E-4</v>
      </c>
      <c r="I150" s="100">
        <v>6.2500000000000003E-3</v>
      </c>
      <c r="J150" s="101">
        <v>1.2500000000000001E-2</v>
      </c>
      <c r="K150" s="102">
        <v>1.8055555555555554E-2</v>
      </c>
      <c r="L150" s="102">
        <v>2.361111111111111E-2</v>
      </c>
      <c r="M150" s="102">
        <v>2.5694444444444443E-2</v>
      </c>
      <c r="N150" s="102">
        <v>2.9861111111111113E-2</v>
      </c>
      <c r="O150" s="102">
        <v>3.6805555555555557E-2</v>
      </c>
      <c r="P150" s="102">
        <v>4.2361111111111106E-2</v>
      </c>
      <c r="Q150" s="101">
        <v>4.3055555555555555E-2</v>
      </c>
      <c r="R150" s="20">
        <f t="shared" si="15"/>
        <v>27.207000000000001</v>
      </c>
      <c r="S150" s="21">
        <f t="shared" si="14"/>
        <v>6.3194444444444442E-2</v>
      </c>
      <c r="T150" s="22">
        <f t="shared" si="13"/>
        <v>17.938681318681319</v>
      </c>
      <c r="U150" s="39">
        <f t="shared" si="11"/>
        <v>1.1111111111111072E-2</v>
      </c>
      <c r="V150" s="23"/>
    </row>
    <row r="151" spans="2:22" x14ac:dyDescent="0.25">
      <c r="B151" s="38">
        <v>134</v>
      </c>
      <c r="C151" s="101">
        <v>0.99097222222222225</v>
      </c>
      <c r="D151" s="100">
        <v>0.99236111111111114</v>
      </c>
      <c r="E151" s="100">
        <v>0.99930555555555556</v>
      </c>
      <c r="F151" s="100">
        <v>4.8611111111111112E-3</v>
      </c>
      <c r="G151" s="101">
        <v>1.0416666666666666E-2</v>
      </c>
      <c r="H151" s="100">
        <v>1.1805555555555555E-2</v>
      </c>
      <c r="I151" s="100">
        <v>1.7361111111111112E-2</v>
      </c>
      <c r="J151" s="101">
        <v>2.361111111111111E-2</v>
      </c>
      <c r="K151" s="102">
        <v>2.9166666666666667E-2</v>
      </c>
      <c r="L151" s="102">
        <v>3.4722222222222224E-2</v>
      </c>
      <c r="M151" s="102">
        <v>3.6805555555555557E-2</v>
      </c>
      <c r="N151" s="102">
        <v>4.0972222222222222E-2</v>
      </c>
      <c r="O151" s="102">
        <v>4.7916666666666663E-2</v>
      </c>
      <c r="P151" s="102">
        <v>5.347222222222222E-2</v>
      </c>
      <c r="Q151" s="101">
        <v>5.4166666666666669E-2</v>
      </c>
      <c r="R151" s="20">
        <f t="shared" si="15"/>
        <v>27.207000000000001</v>
      </c>
      <c r="S151" s="21">
        <f t="shared" si="14"/>
        <v>6.3194444444444442E-2</v>
      </c>
      <c r="T151" s="22">
        <f t="shared" si="13"/>
        <v>17.938681318681319</v>
      </c>
      <c r="U151" s="39">
        <f>(C152+1)-C151</f>
        <v>1.1111111111111183E-2</v>
      </c>
      <c r="V151" s="23"/>
    </row>
    <row r="152" spans="2:22" x14ac:dyDescent="0.25">
      <c r="B152" s="38">
        <v>135</v>
      </c>
      <c r="C152" s="101">
        <v>2.0833333333333333E-3</v>
      </c>
      <c r="D152" s="100">
        <v>3.472222222222222E-3</v>
      </c>
      <c r="E152" s="100">
        <v>1.0416666666666666E-2</v>
      </c>
      <c r="F152" s="100">
        <v>1.5972222222222221E-2</v>
      </c>
      <c r="G152" s="101">
        <v>2.1527777777777778E-2</v>
      </c>
      <c r="H152" s="100">
        <v>2.2916666666666665E-2</v>
      </c>
      <c r="I152" s="100">
        <v>2.8472222222222222E-2</v>
      </c>
      <c r="J152" s="101">
        <v>3.4722222222222224E-2</v>
      </c>
      <c r="K152" s="102">
        <v>4.027777777777778E-2</v>
      </c>
      <c r="L152" s="102">
        <v>4.583333333333333E-2</v>
      </c>
      <c r="M152" s="102">
        <v>4.7916666666666663E-2</v>
      </c>
      <c r="N152" s="102">
        <v>5.2083333333333329E-2</v>
      </c>
      <c r="O152" s="102">
        <v>5.9027777777777776E-2</v>
      </c>
      <c r="P152" s="102">
        <v>6.4583333333333326E-2</v>
      </c>
      <c r="Q152" s="101">
        <v>6.5277777777777768E-2</v>
      </c>
      <c r="R152" s="20">
        <f t="shared" si="15"/>
        <v>27.207000000000001</v>
      </c>
      <c r="S152" s="21">
        <f>Q152-C152</f>
        <v>6.3194444444444428E-2</v>
      </c>
      <c r="T152" s="22">
        <f t="shared" si="13"/>
        <v>17.938681318681326</v>
      </c>
      <c r="U152" s="39">
        <f t="shared" si="11"/>
        <v>1.1111111111111112E-2</v>
      </c>
      <c r="V152" s="23"/>
    </row>
    <row r="153" spans="2:22" x14ac:dyDescent="0.25">
      <c r="B153" s="38">
        <v>136</v>
      </c>
      <c r="C153" s="101">
        <v>1.3194444444444444E-2</v>
      </c>
      <c r="D153" s="100">
        <v>1.4583333333333334E-2</v>
      </c>
      <c r="E153" s="100">
        <v>2.1527777777777778E-2</v>
      </c>
      <c r="F153" s="100">
        <v>2.7083333333333334E-2</v>
      </c>
      <c r="G153" s="101">
        <v>3.2638888888888891E-2</v>
      </c>
      <c r="H153" s="100">
        <v>3.4027777777777775E-2</v>
      </c>
      <c r="I153" s="100">
        <v>3.9583333333333331E-2</v>
      </c>
      <c r="J153" s="101">
        <v>4.583333333333333E-2</v>
      </c>
      <c r="K153" s="102">
        <v>5.1388888888888887E-2</v>
      </c>
      <c r="L153" s="102">
        <v>5.6944444444444443E-2</v>
      </c>
      <c r="M153" s="102">
        <v>5.9027777777777776E-2</v>
      </c>
      <c r="N153" s="102">
        <v>6.3194444444444442E-2</v>
      </c>
      <c r="O153" s="102">
        <v>7.013888888888889E-2</v>
      </c>
      <c r="P153" s="102">
        <v>7.5694444444444439E-2</v>
      </c>
      <c r="Q153" s="101">
        <v>7.6388888888888895E-2</v>
      </c>
      <c r="R153" s="20">
        <f t="shared" si="15"/>
        <v>27.207000000000001</v>
      </c>
      <c r="S153" s="21">
        <f>Q153-C153</f>
        <v>6.3194444444444456E-2</v>
      </c>
      <c r="T153" s="22">
        <f t="shared" si="13"/>
        <v>17.938681318681315</v>
      </c>
      <c r="U153" s="134"/>
      <c r="V153" s="23"/>
    </row>
    <row r="154" spans="2:22" ht="12.75" customHeight="1" x14ac:dyDescent="0.25">
      <c r="B154" s="3"/>
      <c r="C154" s="3"/>
      <c r="D154" s="3"/>
      <c r="E154" s="3"/>
      <c r="F154" s="3"/>
      <c r="G154" s="3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5"/>
      <c r="T154" s="25"/>
      <c r="U154" s="3"/>
    </row>
    <row r="155" spans="2:22" ht="18" customHeight="1" x14ac:dyDescent="0.25">
      <c r="B155" s="3"/>
      <c r="C155" s="3" t="s">
        <v>18</v>
      </c>
      <c r="D155" s="3"/>
      <c r="E155" s="3"/>
      <c r="F155" s="3"/>
      <c r="G155" s="3"/>
      <c r="I155" s="26">
        <v>121</v>
      </c>
      <c r="K155" s="25"/>
      <c r="L155" s="25"/>
      <c r="M155" s="25"/>
      <c r="N155" s="25"/>
      <c r="O155" s="25"/>
      <c r="P155" s="3"/>
      <c r="Q155" s="3"/>
      <c r="R155" s="3"/>
      <c r="S155" s="3"/>
      <c r="T155" s="3"/>
      <c r="U155" s="3"/>
    </row>
    <row r="156" spans="2:22" ht="18" customHeight="1" x14ac:dyDescent="0.25">
      <c r="B156" s="3"/>
      <c r="C156" s="3" t="s">
        <v>19</v>
      </c>
      <c r="D156" s="3"/>
      <c r="E156" s="3"/>
      <c r="F156" s="3"/>
      <c r="G156" s="3"/>
      <c r="I156" s="26">
        <v>15</v>
      </c>
      <c r="K156" s="25"/>
      <c r="L156" s="25"/>
      <c r="M156" s="25"/>
      <c r="N156" s="25"/>
      <c r="O156" s="25"/>
      <c r="P156" s="3"/>
      <c r="Q156" s="3"/>
      <c r="R156" s="3"/>
      <c r="S156" s="3"/>
      <c r="T156" s="3"/>
      <c r="U156" s="3"/>
    </row>
    <row r="157" spans="2:22" ht="18" customHeight="1" x14ac:dyDescent="0.25">
      <c r="B157" s="3"/>
      <c r="C157" s="3" t="s">
        <v>20</v>
      </c>
      <c r="D157" s="3"/>
      <c r="E157" s="3"/>
      <c r="F157" s="3"/>
      <c r="G157" s="3"/>
      <c r="I157" s="26">
        <f>I155+I156</f>
        <v>136</v>
      </c>
      <c r="K157" s="25"/>
      <c r="L157" s="25"/>
      <c r="M157" s="25"/>
      <c r="N157" s="25"/>
      <c r="O157" s="25"/>
      <c r="P157" s="3"/>
      <c r="Q157" s="3"/>
      <c r="R157" s="3"/>
      <c r="S157" s="3"/>
      <c r="T157" s="3"/>
      <c r="U157" s="3"/>
    </row>
    <row r="158" spans="2:22" ht="18" customHeight="1" x14ac:dyDescent="0.25">
      <c r="B158" s="3"/>
      <c r="C158" s="3" t="s">
        <v>21</v>
      </c>
      <c r="D158" s="3"/>
      <c r="E158" s="3"/>
      <c r="F158" s="3"/>
      <c r="G158" s="3"/>
      <c r="I158" s="27">
        <f>R16</f>
        <v>27.207000000000001</v>
      </c>
      <c r="K158" s="25"/>
      <c r="L158" s="25"/>
      <c r="M158" s="25"/>
      <c r="N158" s="25"/>
      <c r="O158" s="25"/>
      <c r="P158" s="3"/>
      <c r="Q158" s="3"/>
      <c r="R158" s="3"/>
      <c r="S158" s="3"/>
      <c r="T158" s="3"/>
      <c r="U158" s="3"/>
    </row>
    <row r="159" spans="2:22" x14ac:dyDescent="0.25">
      <c r="C159" s="3" t="s">
        <v>22</v>
      </c>
      <c r="I159" s="26">
        <f>8*(0.391+0.386)</f>
        <v>6.2160000000000002</v>
      </c>
      <c r="K159" s="25"/>
      <c r="L159" s="25"/>
      <c r="M159" s="25"/>
      <c r="N159" s="25"/>
      <c r="O159" s="25"/>
      <c r="P159" s="3"/>
    </row>
    <row r="160" spans="2:22" x14ac:dyDescent="0.25">
      <c r="C160" s="3" t="s">
        <v>23</v>
      </c>
      <c r="D160" s="28"/>
      <c r="E160" s="28"/>
      <c r="F160" s="28"/>
      <c r="G160" s="28"/>
      <c r="H160" s="28"/>
      <c r="I160" s="26">
        <f>+I159*17</f>
        <v>105.672</v>
      </c>
      <c r="K160" s="25"/>
      <c r="L160" s="25"/>
      <c r="M160" s="25"/>
      <c r="N160" s="25"/>
      <c r="O160" s="25"/>
      <c r="P160" s="3"/>
    </row>
    <row r="161" spans="2:3" x14ac:dyDescent="0.25">
      <c r="C161" s="3" t="s">
        <v>24</v>
      </c>
    </row>
    <row r="167" spans="2:3" x14ac:dyDescent="0.25">
      <c r="B167" s="30" t="s">
        <v>25</v>
      </c>
    </row>
    <row r="168" spans="2:3" x14ac:dyDescent="0.25">
      <c r="B168" s="31" t="s">
        <v>26</v>
      </c>
    </row>
    <row r="169" spans="2:3" x14ac:dyDescent="0.25">
      <c r="B169" s="31" t="s">
        <v>27</v>
      </c>
    </row>
    <row r="170" spans="2:3" x14ac:dyDescent="0.25">
      <c r="B170" s="31" t="s">
        <v>28</v>
      </c>
    </row>
    <row r="171" spans="2:3" x14ac:dyDescent="0.25">
      <c r="B171" s="31" t="s">
        <v>29</v>
      </c>
    </row>
    <row r="172" spans="2:3" x14ac:dyDescent="0.25">
      <c r="B172" s="31" t="s">
        <v>30</v>
      </c>
    </row>
    <row r="173" spans="2:3" x14ac:dyDescent="0.25">
      <c r="B173" s="30" t="s">
        <v>31</v>
      </c>
    </row>
    <row r="174" spans="2:3" x14ac:dyDescent="0.25">
      <c r="B174" s="30" t="s">
        <v>32</v>
      </c>
    </row>
    <row r="175" spans="2:3" x14ac:dyDescent="0.25">
      <c r="B175" s="31"/>
    </row>
  </sheetData>
  <mergeCells count="7">
    <mergeCell ref="U14:U17"/>
    <mergeCell ref="R16:R17"/>
    <mergeCell ref="B14:B15"/>
    <mergeCell ref="D14:P14"/>
    <mergeCell ref="R14:R15"/>
    <mergeCell ref="S14:S17"/>
    <mergeCell ref="T14:T17"/>
  </mergeCells>
  <printOptions horizontalCentered="1" verticalCentered="1"/>
  <pageMargins left="0.31496062992125984" right="0.31496062992125984" top="0.74803149606299213" bottom="0.74803149606299213" header="0" footer="0"/>
  <pageSetup paperSize="9" scale="56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1:Z181"/>
  <sheetViews>
    <sheetView topLeftCell="A10" zoomScale="110" zoomScaleNormal="110" workbookViewId="0">
      <selection activeCell="K97" sqref="K97"/>
    </sheetView>
  </sheetViews>
  <sheetFormatPr baseColWidth="10" defaultRowHeight="15" x14ac:dyDescent="0.25"/>
  <cols>
    <col min="1" max="1" width="4.28515625" customWidth="1"/>
    <col min="2" max="2" width="11.85546875" customWidth="1"/>
    <col min="3" max="3" width="6.85546875" customWidth="1"/>
    <col min="4" max="20" width="6.140625" customWidth="1"/>
    <col min="21" max="21" width="9" customWidth="1"/>
    <col min="22" max="22" width="6" customWidth="1"/>
    <col min="23" max="24" width="5.7109375" customWidth="1"/>
    <col min="25" max="25" width="7.42578125" customWidth="1"/>
    <col min="26" max="28" width="10.42578125" customWidth="1"/>
  </cols>
  <sheetData>
    <row r="1" spans="2:25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21" customHeight="1" x14ac:dyDescent="0.25">
      <c r="B4" s="7" t="s">
        <v>3</v>
      </c>
      <c r="C4" s="3"/>
      <c r="D4" s="3"/>
      <c r="E4" s="3"/>
      <c r="F4" s="4" t="s">
        <v>33</v>
      </c>
      <c r="G4" s="3"/>
      <c r="H4" s="4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8"/>
      <c r="V4" s="8"/>
      <c r="W4" s="8"/>
      <c r="X4" s="8"/>
      <c r="Y4" s="3"/>
    </row>
    <row r="5" spans="2:25" ht="21" customHeight="1" x14ac:dyDescent="0.25">
      <c r="B5" s="7" t="s">
        <v>4</v>
      </c>
      <c r="C5" s="3"/>
      <c r="D5" s="9"/>
      <c r="E5" s="3"/>
      <c r="F5" s="4">
        <v>120</v>
      </c>
      <c r="G5" s="3"/>
      <c r="H5" s="4"/>
      <c r="K5" s="3"/>
      <c r="L5" s="3"/>
      <c r="M5" s="3"/>
      <c r="N5" s="3"/>
      <c r="O5" s="3"/>
      <c r="P5" s="3"/>
      <c r="Q5" s="3"/>
      <c r="R5" s="3"/>
      <c r="S5" s="3"/>
      <c r="T5" s="3"/>
      <c r="U5" s="8"/>
      <c r="V5" s="8"/>
      <c r="W5" s="8"/>
      <c r="X5" s="8"/>
      <c r="Y5" s="3"/>
    </row>
    <row r="6" spans="2:25" ht="21" customHeight="1" x14ac:dyDescent="0.25">
      <c r="B6" s="7" t="s">
        <v>5</v>
      </c>
      <c r="C6" s="3"/>
      <c r="D6" s="3"/>
      <c r="E6" s="3"/>
      <c r="F6" s="4" t="s">
        <v>81</v>
      </c>
      <c r="G6" s="3"/>
      <c r="H6" s="4"/>
      <c r="K6" s="3"/>
      <c r="L6" s="3"/>
      <c r="M6" s="3"/>
      <c r="N6" s="3"/>
      <c r="O6" s="3"/>
      <c r="P6" s="3"/>
      <c r="Q6" s="3"/>
      <c r="R6" s="3"/>
      <c r="S6" s="3"/>
      <c r="T6" s="3"/>
      <c r="U6" s="8"/>
      <c r="V6" s="8"/>
      <c r="W6" s="8"/>
      <c r="X6" s="8"/>
      <c r="Y6" s="3"/>
    </row>
    <row r="7" spans="2:25" ht="21" customHeight="1" x14ac:dyDescent="0.25">
      <c r="B7" s="7" t="s">
        <v>6</v>
      </c>
      <c r="C7" s="3"/>
      <c r="D7" s="3"/>
      <c r="E7" s="3"/>
      <c r="F7" s="4">
        <v>120</v>
      </c>
      <c r="G7" s="9"/>
      <c r="H7" s="4" t="s">
        <v>83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21" customHeight="1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5.75" thickBot="1" x14ac:dyDescent="0.3"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"/>
    </row>
    <row r="13" spans="2:25" ht="26.25" customHeight="1" thickBot="1" x14ac:dyDescent="0.3">
      <c r="B13" s="150" t="s">
        <v>8</v>
      </c>
      <c r="C13" s="12" t="s">
        <v>9</v>
      </c>
      <c r="D13" s="148" t="s">
        <v>10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5"/>
      <c r="U13" s="13" t="s">
        <v>11</v>
      </c>
      <c r="V13" s="152" t="s">
        <v>12</v>
      </c>
      <c r="W13" s="152" t="s">
        <v>13</v>
      </c>
      <c r="X13" s="152" t="s">
        <v>14</v>
      </c>
      <c r="Y13" s="152" t="s">
        <v>15</v>
      </c>
    </row>
    <row r="14" spans="2:25" ht="120" customHeight="1" thickBot="1" x14ac:dyDescent="0.3">
      <c r="B14" s="151"/>
      <c r="C14" s="40" t="s">
        <v>51</v>
      </c>
      <c r="D14" s="41" t="s">
        <v>52</v>
      </c>
      <c r="E14" s="41" t="s">
        <v>53</v>
      </c>
      <c r="F14" s="41" t="s">
        <v>54</v>
      </c>
      <c r="G14" s="41" t="s">
        <v>55</v>
      </c>
      <c r="H14" s="41" t="s">
        <v>56</v>
      </c>
      <c r="I14" s="41" t="s">
        <v>57</v>
      </c>
      <c r="J14" s="41" t="s">
        <v>58</v>
      </c>
      <c r="K14" s="41" t="s">
        <v>59</v>
      </c>
      <c r="L14" s="40" t="s">
        <v>60</v>
      </c>
      <c r="M14" s="41" t="s">
        <v>59</v>
      </c>
      <c r="N14" s="41" t="s">
        <v>58</v>
      </c>
      <c r="O14" s="41" t="s">
        <v>61</v>
      </c>
      <c r="P14" s="41" t="s">
        <v>56</v>
      </c>
      <c r="Q14" s="41" t="s">
        <v>55</v>
      </c>
      <c r="R14" s="41" t="s">
        <v>54</v>
      </c>
      <c r="S14" s="41" t="s">
        <v>53</v>
      </c>
      <c r="T14" s="41" t="s">
        <v>62</v>
      </c>
      <c r="U14" s="40" t="s">
        <v>51</v>
      </c>
      <c r="V14" s="153"/>
      <c r="W14" s="153"/>
      <c r="X14" s="153"/>
      <c r="Y14" s="153"/>
    </row>
    <row r="15" spans="2:25" ht="26.25" customHeight="1" x14ac:dyDescent="0.25">
      <c r="B15" s="15" t="s">
        <v>16</v>
      </c>
      <c r="C15" s="42">
        <v>0</v>
      </c>
      <c r="D15" s="43">
        <v>2.2799999999999998</v>
      </c>
      <c r="E15" s="43">
        <v>1.73</v>
      </c>
      <c r="F15" s="43">
        <v>0.7200000000000002</v>
      </c>
      <c r="G15" s="43">
        <v>1.4100000000000001</v>
      </c>
      <c r="H15" s="43">
        <v>2.8900000000000006</v>
      </c>
      <c r="I15" s="43">
        <v>1.1399999999999988</v>
      </c>
      <c r="J15" s="43">
        <v>0.72000000000000064</v>
      </c>
      <c r="K15" s="43">
        <v>1.2699999999999996</v>
      </c>
      <c r="L15" s="43">
        <v>1.2699999999999996</v>
      </c>
      <c r="M15" s="43">
        <v>3.6500000000000004</v>
      </c>
      <c r="N15" s="43">
        <v>1.2600000000000016</v>
      </c>
      <c r="O15" s="43">
        <v>0.9599999999999973</v>
      </c>
      <c r="P15" s="43">
        <v>0.95000000000000284</v>
      </c>
      <c r="Q15" s="43">
        <v>2.8299999999999983</v>
      </c>
      <c r="R15" s="43">
        <v>1.4100000000000001</v>
      </c>
      <c r="S15" s="43">
        <v>0.71999999999999886</v>
      </c>
      <c r="T15" s="43">
        <v>1.740000000000002</v>
      </c>
      <c r="U15" s="17">
        <f>1.15+0.59</f>
        <v>1.7399999999999998</v>
      </c>
      <c r="V15" s="143">
        <f>SUM(C15:U15)</f>
        <v>28.689999999999998</v>
      </c>
      <c r="W15" s="153"/>
      <c r="X15" s="153"/>
      <c r="Y15" s="153"/>
    </row>
    <row r="16" spans="2:25" ht="26.25" customHeight="1" thickBot="1" x14ac:dyDescent="0.3">
      <c r="B16" s="18" t="s">
        <v>17</v>
      </c>
      <c r="C16" s="19">
        <v>0</v>
      </c>
      <c r="D16" s="19">
        <f>+D15+C16</f>
        <v>2.2799999999999998</v>
      </c>
      <c r="E16" s="19">
        <f t="shared" ref="E16:T16" si="0">+E15+D16</f>
        <v>4.01</v>
      </c>
      <c r="F16" s="19">
        <f t="shared" si="0"/>
        <v>4.7300000000000004</v>
      </c>
      <c r="G16" s="19">
        <f t="shared" si="0"/>
        <v>6.1400000000000006</v>
      </c>
      <c r="H16" s="19">
        <f t="shared" si="0"/>
        <v>9.0300000000000011</v>
      </c>
      <c r="I16" s="19">
        <f t="shared" si="0"/>
        <v>10.17</v>
      </c>
      <c r="J16" s="19">
        <f t="shared" si="0"/>
        <v>10.89</v>
      </c>
      <c r="K16" s="19">
        <f t="shared" si="0"/>
        <v>12.16</v>
      </c>
      <c r="L16" s="19">
        <f t="shared" si="0"/>
        <v>13.43</v>
      </c>
      <c r="M16" s="19">
        <f t="shared" si="0"/>
        <v>17.079999999999998</v>
      </c>
      <c r="N16" s="19">
        <f t="shared" si="0"/>
        <v>18.34</v>
      </c>
      <c r="O16" s="19">
        <f t="shared" si="0"/>
        <v>19.299999999999997</v>
      </c>
      <c r="P16" s="19">
        <f t="shared" si="0"/>
        <v>20.25</v>
      </c>
      <c r="Q16" s="19">
        <f t="shared" si="0"/>
        <v>23.08</v>
      </c>
      <c r="R16" s="19">
        <f t="shared" si="0"/>
        <v>24.49</v>
      </c>
      <c r="S16" s="19">
        <f t="shared" si="0"/>
        <v>25.209999999999997</v>
      </c>
      <c r="T16" s="19">
        <f t="shared" si="0"/>
        <v>26.95</v>
      </c>
      <c r="U16" s="19">
        <f>+U15+T16</f>
        <v>28.689999999999998</v>
      </c>
      <c r="V16" s="144"/>
      <c r="W16" s="154"/>
      <c r="X16" s="154"/>
      <c r="Y16" s="154"/>
    </row>
    <row r="17" spans="2:26" x14ac:dyDescent="0.25">
      <c r="B17" s="33">
        <v>1</v>
      </c>
      <c r="C17" s="103">
        <v>0.20138888888888884</v>
      </c>
      <c r="D17" s="104">
        <v>0.20555555555555552</v>
      </c>
      <c r="E17" s="105">
        <v>0.20833333333333329</v>
      </c>
      <c r="F17" s="105">
        <v>0.21041666666666661</v>
      </c>
      <c r="G17" s="105">
        <v>0.21249999999999994</v>
      </c>
      <c r="H17" s="105">
        <v>0.2180555555555555</v>
      </c>
      <c r="I17" s="106">
        <v>0.22152777777777771</v>
      </c>
      <c r="J17" s="105">
        <v>0.22569444444444439</v>
      </c>
      <c r="K17" s="96">
        <v>0.22847222222222216</v>
      </c>
      <c r="L17" s="103">
        <v>0.23055555555555549</v>
      </c>
      <c r="M17" s="96">
        <v>0.23749999999999993</v>
      </c>
      <c r="N17" s="96">
        <v>0.23958333333333326</v>
      </c>
      <c r="O17" s="95">
        <v>0.24305555555555547</v>
      </c>
      <c r="P17" s="96">
        <v>0.24652777777777768</v>
      </c>
      <c r="Q17" s="96">
        <v>0.25069444444444433</v>
      </c>
      <c r="R17" s="96">
        <v>0.25416666666666654</v>
      </c>
      <c r="S17" s="96">
        <v>0.25624999999999987</v>
      </c>
      <c r="T17" s="96">
        <v>0.25833333333333319</v>
      </c>
      <c r="U17" s="103">
        <v>0.2618055555555554</v>
      </c>
      <c r="V17" s="34">
        <f>V15</f>
        <v>28.689999999999998</v>
      </c>
      <c r="W17" s="35">
        <f t="shared" ref="W17:W35" si="1">U17-C17</f>
        <v>6.0416666666666563E-2</v>
      </c>
      <c r="X17" s="36">
        <f>60*V17/(W17*60*24)</f>
        <v>19.786206896551754</v>
      </c>
      <c r="Y17" s="37">
        <f t="shared" ref="Y17:Y35" si="2">C18-C17</f>
        <v>6.9444444444444198E-3</v>
      </c>
      <c r="Z17" s="44"/>
    </row>
    <row r="18" spans="2:26" x14ac:dyDescent="0.25">
      <c r="B18" s="38">
        <v>2</v>
      </c>
      <c r="C18" s="103">
        <v>0.20833333333333326</v>
      </c>
      <c r="D18" s="104">
        <v>0.21249999999999994</v>
      </c>
      <c r="E18" s="105">
        <v>0.21527777777777771</v>
      </c>
      <c r="F18" s="105">
        <v>0.21736111111111103</v>
      </c>
      <c r="G18" s="105">
        <v>0.21944444444444436</v>
      </c>
      <c r="H18" s="105">
        <v>0.22499999999999992</v>
      </c>
      <c r="I18" s="106">
        <v>0.22847222222222213</v>
      </c>
      <c r="J18" s="105">
        <v>0.23263888888888881</v>
      </c>
      <c r="K18" s="96">
        <v>0.23541666666666658</v>
      </c>
      <c r="L18" s="103">
        <v>0.23749999999999991</v>
      </c>
      <c r="M18" s="96">
        <v>0.24444444444444435</v>
      </c>
      <c r="N18" s="96">
        <v>0.24652777777777768</v>
      </c>
      <c r="O18" s="95">
        <v>0.24999999999999989</v>
      </c>
      <c r="P18" s="96">
        <v>0.2534722222222221</v>
      </c>
      <c r="Q18" s="96">
        <v>0.25763888888888875</v>
      </c>
      <c r="R18" s="96">
        <v>0.26111111111111096</v>
      </c>
      <c r="S18" s="96">
        <v>0.26319444444444429</v>
      </c>
      <c r="T18" s="96">
        <v>0.26527777777777761</v>
      </c>
      <c r="U18" s="103">
        <v>0.26874999999999982</v>
      </c>
      <c r="V18" s="20">
        <f>V17</f>
        <v>28.689999999999998</v>
      </c>
      <c r="W18" s="21">
        <f t="shared" si="1"/>
        <v>6.0416666666666563E-2</v>
      </c>
      <c r="X18" s="22">
        <f t="shared" ref="X18:X35" si="3">60*V18/(W18*60*24)</f>
        <v>19.786206896551754</v>
      </c>
      <c r="Y18" s="39">
        <v>1.0416666666666666E-2</v>
      </c>
      <c r="Z18" s="44"/>
    </row>
    <row r="19" spans="2:26" x14ac:dyDescent="0.25">
      <c r="B19" s="38">
        <v>3</v>
      </c>
      <c r="C19" s="103">
        <v>0.21527777777777768</v>
      </c>
      <c r="D19" s="104">
        <v>0.21944444444444436</v>
      </c>
      <c r="E19" s="105">
        <v>0.22222222222222213</v>
      </c>
      <c r="F19" s="105">
        <v>0.22430555555555545</v>
      </c>
      <c r="G19" s="105">
        <v>0.22638888888888878</v>
      </c>
      <c r="H19" s="105">
        <v>0.23194444444444434</v>
      </c>
      <c r="I19" s="106">
        <v>0.23541666666666655</v>
      </c>
      <c r="J19" s="105">
        <v>0.23958333333333323</v>
      </c>
      <c r="K19" s="96">
        <v>0.242361111111111</v>
      </c>
      <c r="L19" s="103">
        <v>0.24444444444444433</v>
      </c>
      <c r="M19" s="96">
        <v>0.25138888888888877</v>
      </c>
      <c r="N19" s="96">
        <v>0.2534722222222221</v>
      </c>
      <c r="O19" s="95">
        <v>0.25694444444444431</v>
      </c>
      <c r="P19" s="96">
        <v>0.26041666666666652</v>
      </c>
      <c r="Q19" s="96">
        <v>0.26458333333333317</v>
      </c>
      <c r="R19" s="96">
        <v>0.26805555555555538</v>
      </c>
      <c r="S19" s="96">
        <v>0.27013888888888871</v>
      </c>
      <c r="T19" s="96">
        <v>0.27222222222222203</v>
      </c>
      <c r="U19" s="103">
        <v>0.27569444444444424</v>
      </c>
      <c r="V19" s="20">
        <f t="shared" ref="V19:V98" si="4">V18</f>
        <v>28.689999999999998</v>
      </c>
      <c r="W19" s="21">
        <f t="shared" si="1"/>
        <v>6.0416666666666563E-2</v>
      </c>
      <c r="X19" s="22">
        <f t="shared" si="3"/>
        <v>19.786206896551754</v>
      </c>
      <c r="Y19" s="39">
        <f t="shared" si="2"/>
        <v>6.9444444444444198E-3</v>
      </c>
      <c r="Z19" s="44"/>
    </row>
    <row r="20" spans="2:26" x14ac:dyDescent="0.25">
      <c r="B20" s="38">
        <v>4</v>
      </c>
      <c r="C20" s="103">
        <v>0.2222222222222221</v>
      </c>
      <c r="D20" s="104">
        <v>0.22638888888888878</v>
      </c>
      <c r="E20" s="105">
        <v>0.22916666666666655</v>
      </c>
      <c r="F20" s="105">
        <v>0.23124999999999987</v>
      </c>
      <c r="G20" s="105">
        <v>0.2333333333333332</v>
      </c>
      <c r="H20" s="105">
        <v>0.23888888888888876</v>
      </c>
      <c r="I20" s="106">
        <v>0.24236111111111097</v>
      </c>
      <c r="J20" s="105">
        <v>0.24652777777777765</v>
      </c>
      <c r="K20" s="96">
        <v>0.24930555555555542</v>
      </c>
      <c r="L20" s="103">
        <v>0.25138888888888877</v>
      </c>
      <c r="M20" s="96">
        <v>0.25833333333333319</v>
      </c>
      <c r="N20" s="96">
        <v>0.26041666666666652</v>
      </c>
      <c r="O20" s="95">
        <v>0.26388888888888873</v>
      </c>
      <c r="P20" s="96">
        <v>0.26736111111111094</v>
      </c>
      <c r="Q20" s="96">
        <v>0.27152777777777759</v>
      </c>
      <c r="R20" s="96">
        <v>0.2749999999999998</v>
      </c>
      <c r="S20" s="96">
        <v>0.27708333333333313</v>
      </c>
      <c r="T20" s="96">
        <v>0.27916666666666645</v>
      </c>
      <c r="U20" s="103">
        <v>0.28263888888888866</v>
      </c>
      <c r="V20" s="20">
        <f t="shared" si="4"/>
        <v>28.689999999999998</v>
      </c>
      <c r="W20" s="21">
        <f t="shared" si="1"/>
        <v>6.0416666666666563E-2</v>
      </c>
      <c r="X20" s="22">
        <f t="shared" si="3"/>
        <v>19.786206896551754</v>
      </c>
      <c r="Y20" s="39">
        <f t="shared" si="2"/>
        <v>6.2499999999999778E-3</v>
      </c>
      <c r="Z20" s="44"/>
    </row>
    <row r="21" spans="2:26" x14ac:dyDescent="0.25">
      <c r="B21" s="38">
        <v>5</v>
      </c>
      <c r="C21" s="103">
        <v>0.22847222222222208</v>
      </c>
      <c r="D21" s="104">
        <v>0.23263888888888876</v>
      </c>
      <c r="E21" s="105">
        <v>0.23541666666666652</v>
      </c>
      <c r="F21" s="105">
        <v>0.23749999999999985</v>
      </c>
      <c r="G21" s="105">
        <v>0.23958333333333318</v>
      </c>
      <c r="H21" s="105">
        <v>0.24513888888888874</v>
      </c>
      <c r="I21" s="106">
        <v>0.24861111111111095</v>
      </c>
      <c r="J21" s="105">
        <v>0.25277777777777766</v>
      </c>
      <c r="K21" s="96">
        <v>0.25555555555555542</v>
      </c>
      <c r="L21" s="103">
        <v>0.25763888888888875</v>
      </c>
      <c r="M21" s="96">
        <v>0.26458333333333317</v>
      </c>
      <c r="N21" s="96">
        <v>0.2666666666666665</v>
      </c>
      <c r="O21" s="95">
        <v>0.27013888888888871</v>
      </c>
      <c r="P21" s="96">
        <v>0.27361111111111092</v>
      </c>
      <c r="Q21" s="96">
        <v>0.27777777777777757</v>
      </c>
      <c r="R21" s="96">
        <v>0.28124999999999978</v>
      </c>
      <c r="S21" s="96">
        <v>0.2833333333333331</v>
      </c>
      <c r="T21" s="96">
        <v>0.28541666666666643</v>
      </c>
      <c r="U21" s="103">
        <v>0.28888888888888864</v>
      </c>
      <c r="V21" s="20">
        <f t="shared" si="4"/>
        <v>28.689999999999998</v>
      </c>
      <c r="W21" s="21">
        <f t="shared" si="1"/>
        <v>6.0416666666666563E-2</v>
      </c>
      <c r="X21" s="22">
        <f t="shared" si="3"/>
        <v>19.786206896551754</v>
      </c>
      <c r="Y21" s="39">
        <f t="shared" si="2"/>
        <v>6.2499999999999778E-3</v>
      </c>
      <c r="Z21" s="44"/>
    </row>
    <row r="22" spans="2:26" x14ac:dyDescent="0.25">
      <c r="B22" s="38">
        <v>6</v>
      </c>
      <c r="C22" s="103">
        <v>0.23472222222222205</v>
      </c>
      <c r="D22" s="104">
        <v>0.23888888888888873</v>
      </c>
      <c r="E22" s="105">
        <v>0.2416666666666665</v>
      </c>
      <c r="F22" s="105">
        <v>0.24374999999999983</v>
      </c>
      <c r="G22" s="105">
        <v>0.24583333333333315</v>
      </c>
      <c r="H22" s="105">
        <v>0.25138888888888872</v>
      </c>
      <c r="I22" s="106">
        <v>0.25486111111111093</v>
      </c>
      <c r="J22" s="105">
        <v>0.25902777777777763</v>
      </c>
      <c r="K22" s="96">
        <v>0.2618055555555554</v>
      </c>
      <c r="L22" s="103">
        <v>0.26388888888888873</v>
      </c>
      <c r="M22" s="96">
        <v>0.27083333333333315</v>
      </c>
      <c r="N22" s="96">
        <v>0.27291666666666647</v>
      </c>
      <c r="O22" s="95">
        <v>0.27638888888888868</v>
      </c>
      <c r="P22" s="96">
        <v>0.27986111111111089</v>
      </c>
      <c r="Q22" s="96">
        <v>0.28402777777777755</v>
      </c>
      <c r="R22" s="96">
        <v>0.28749999999999976</v>
      </c>
      <c r="S22" s="96">
        <v>0.28958333333333308</v>
      </c>
      <c r="T22" s="96">
        <v>0.29166666666666641</v>
      </c>
      <c r="U22" s="103">
        <v>0.29513888888888862</v>
      </c>
      <c r="V22" s="20">
        <f t="shared" si="4"/>
        <v>28.689999999999998</v>
      </c>
      <c r="W22" s="21">
        <f t="shared" si="1"/>
        <v>6.0416666666666563E-2</v>
      </c>
      <c r="X22" s="22">
        <f t="shared" si="3"/>
        <v>19.786206896551754</v>
      </c>
      <c r="Y22" s="39">
        <f t="shared" si="2"/>
        <v>6.2499999999999778E-3</v>
      </c>
      <c r="Z22" s="44"/>
    </row>
    <row r="23" spans="2:26" x14ac:dyDescent="0.25">
      <c r="B23" s="38">
        <v>7</v>
      </c>
      <c r="C23" s="103">
        <v>0.24097222222222203</v>
      </c>
      <c r="D23" s="104">
        <v>0.24513888888888871</v>
      </c>
      <c r="E23" s="105">
        <v>0.24791666666666648</v>
      </c>
      <c r="F23" s="105">
        <v>0.24999999999999981</v>
      </c>
      <c r="G23" s="105">
        <v>0.2520833333333331</v>
      </c>
      <c r="H23" s="105">
        <v>0.25902777777777752</v>
      </c>
      <c r="I23" s="106">
        <v>0.26249999999999973</v>
      </c>
      <c r="J23" s="105">
        <v>0.26666666666666639</v>
      </c>
      <c r="K23" s="96">
        <v>0.26944444444444415</v>
      </c>
      <c r="L23" s="103">
        <v>0.27152777777777748</v>
      </c>
      <c r="M23" s="96">
        <v>0.2784722222222219</v>
      </c>
      <c r="N23" s="96">
        <v>0.28055555555555522</v>
      </c>
      <c r="O23" s="95">
        <v>0.28402777777777743</v>
      </c>
      <c r="P23" s="96">
        <v>0.28749999999999964</v>
      </c>
      <c r="Q23" s="96">
        <v>0.29236111111111074</v>
      </c>
      <c r="R23" s="96">
        <v>0.29583333333333295</v>
      </c>
      <c r="S23" s="96">
        <v>0.29791666666666627</v>
      </c>
      <c r="T23" s="96">
        <v>0.2999999999999996</v>
      </c>
      <c r="U23" s="103">
        <v>0.30416666666666625</v>
      </c>
      <c r="V23" s="20">
        <f t="shared" si="4"/>
        <v>28.689999999999998</v>
      </c>
      <c r="W23" s="21">
        <f t="shared" si="1"/>
        <v>6.319444444444422E-2</v>
      </c>
      <c r="X23" s="22">
        <f t="shared" si="3"/>
        <v>18.916483516483584</v>
      </c>
      <c r="Y23" s="39">
        <f t="shared" si="2"/>
        <v>6.2499999999999778E-3</v>
      </c>
      <c r="Z23" s="44"/>
    </row>
    <row r="24" spans="2:26" x14ac:dyDescent="0.25">
      <c r="B24" s="38">
        <v>8</v>
      </c>
      <c r="C24" s="103">
        <v>0.24722222222222201</v>
      </c>
      <c r="D24" s="104">
        <v>0.25138888888888866</v>
      </c>
      <c r="E24" s="105">
        <v>0.25416666666666643</v>
      </c>
      <c r="F24" s="105">
        <v>0.25624999999999976</v>
      </c>
      <c r="G24" s="105">
        <v>0.25833333333333308</v>
      </c>
      <c r="H24" s="105">
        <v>0.2652777777777775</v>
      </c>
      <c r="I24" s="106">
        <v>0.26874999999999971</v>
      </c>
      <c r="J24" s="105">
        <v>0.27291666666666636</v>
      </c>
      <c r="K24" s="96">
        <v>0.27569444444444413</v>
      </c>
      <c r="L24" s="103">
        <v>0.27777777777777746</v>
      </c>
      <c r="M24" s="96">
        <v>0.28472222222222188</v>
      </c>
      <c r="N24" s="96">
        <v>0.2868055555555552</v>
      </c>
      <c r="O24" s="95">
        <v>0.29027777777777741</v>
      </c>
      <c r="P24" s="96">
        <v>0.29374999999999962</v>
      </c>
      <c r="Q24" s="96">
        <v>0.29861111111111072</v>
      </c>
      <c r="R24" s="96">
        <v>0.30208333333333293</v>
      </c>
      <c r="S24" s="96">
        <v>0.30416666666666625</v>
      </c>
      <c r="T24" s="96">
        <v>0.30624999999999958</v>
      </c>
      <c r="U24" s="103">
        <v>0.31041666666666623</v>
      </c>
      <c r="V24" s="20">
        <f t="shared" si="4"/>
        <v>28.689999999999998</v>
      </c>
      <c r="W24" s="21">
        <f t="shared" si="1"/>
        <v>6.319444444444422E-2</v>
      </c>
      <c r="X24" s="22">
        <f t="shared" si="3"/>
        <v>18.916483516483584</v>
      </c>
      <c r="Y24" s="39">
        <f t="shared" si="2"/>
        <v>4.1666666666666519E-3</v>
      </c>
      <c r="Z24" s="44"/>
    </row>
    <row r="25" spans="2:26" x14ac:dyDescent="0.25">
      <c r="B25" s="38">
        <v>9</v>
      </c>
      <c r="C25" s="103">
        <v>0.25138888888888866</v>
      </c>
      <c r="D25" s="104">
        <v>0.25555555555555531</v>
      </c>
      <c r="E25" s="105">
        <v>0.25902777777777752</v>
      </c>
      <c r="F25" s="105">
        <v>0.26111111111111085</v>
      </c>
      <c r="G25" s="105">
        <v>0.26388888888888862</v>
      </c>
      <c r="H25" s="105">
        <v>0.27152777777777748</v>
      </c>
      <c r="I25" s="106">
        <v>0.27499999999999969</v>
      </c>
      <c r="J25" s="105">
        <v>0.27916666666666634</v>
      </c>
      <c r="K25" s="96">
        <v>0.28194444444444411</v>
      </c>
      <c r="L25" s="103">
        <v>0.28402777777777743</v>
      </c>
      <c r="M25" s="96">
        <v>0.29097222222222185</v>
      </c>
      <c r="N25" s="96">
        <v>0.29305555555555518</v>
      </c>
      <c r="O25" s="95">
        <v>0.29652777777777739</v>
      </c>
      <c r="P25" s="96">
        <v>0.30069444444444404</v>
      </c>
      <c r="Q25" s="96">
        <v>0.30624999999999958</v>
      </c>
      <c r="R25" s="96">
        <v>0.30972222222222179</v>
      </c>
      <c r="S25" s="96">
        <v>0.31180555555555511</v>
      </c>
      <c r="T25" s="96">
        <v>0.31458333333333288</v>
      </c>
      <c r="U25" s="103">
        <v>0.31874999999999953</v>
      </c>
      <c r="V25" s="20">
        <f t="shared" si="4"/>
        <v>28.689999999999998</v>
      </c>
      <c r="W25" s="21">
        <f t="shared" si="1"/>
        <v>6.7361111111110872E-2</v>
      </c>
      <c r="X25" s="22">
        <f t="shared" si="3"/>
        <v>17.746391752577384</v>
      </c>
      <c r="Y25" s="39">
        <f t="shared" si="2"/>
        <v>4.1666666666666519E-3</v>
      </c>
      <c r="Z25" s="44"/>
    </row>
    <row r="26" spans="2:26" x14ac:dyDescent="0.25">
      <c r="B26" s="38">
        <v>10</v>
      </c>
      <c r="C26" s="103">
        <v>0.25555555555555531</v>
      </c>
      <c r="D26" s="104">
        <v>0.25972222222222197</v>
      </c>
      <c r="E26" s="105">
        <v>0.26319444444444418</v>
      </c>
      <c r="F26" s="105">
        <v>0.2652777777777775</v>
      </c>
      <c r="G26" s="105">
        <v>0.26805555555555527</v>
      </c>
      <c r="H26" s="105">
        <v>0.27569444444444413</v>
      </c>
      <c r="I26" s="106">
        <v>0.27916666666666634</v>
      </c>
      <c r="J26" s="105">
        <v>0.28333333333333299</v>
      </c>
      <c r="K26" s="96">
        <v>0.28611111111111076</v>
      </c>
      <c r="L26" s="103">
        <v>0.28819444444444409</v>
      </c>
      <c r="M26" s="96">
        <v>0.29513888888888851</v>
      </c>
      <c r="N26" s="96">
        <v>0.29722222222222183</v>
      </c>
      <c r="O26" s="95">
        <v>0.30069444444444404</v>
      </c>
      <c r="P26" s="96">
        <v>0.30486111111111069</v>
      </c>
      <c r="Q26" s="96">
        <v>0.31041666666666623</v>
      </c>
      <c r="R26" s="96">
        <v>0.31388888888888844</v>
      </c>
      <c r="S26" s="96">
        <v>0.31597222222222177</v>
      </c>
      <c r="T26" s="96">
        <v>0.31874999999999953</v>
      </c>
      <c r="U26" s="103">
        <v>0.32291666666666619</v>
      </c>
      <c r="V26" s="20">
        <f t="shared" si="4"/>
        <v>28.689999999999998</v>
      </c>
      <c r="W26" s="21">
        <f t="shared" si="1"/>
        <v>6.7361111111110872E-2</v>
      </c>
      <c r="X26" s="22">
        <f t="shared" si="3"/>
        <v>17.746391752577384</v>
      </c>
      <c r="Y26" s="39">
        <f t="shared" si="2"/>
        <v>4.1666666666666519E-3</v>
      </c>
      <c r="Z26" s="44"/>
    </row>
    <row r="27" spans="2:26" x14ac:dyDescent="0.25">
      <c r="B27" s="38">
        <v>11</v>
      </c>
      <c r="C27" s="103">
        <v>0.25972222222222197</v>
      </c>
      <c r="D27" s="104">
        <v>0.26388888888888862</v>
      </c>
      <c r="E27" s="105">
        <v>0.26736111111111083</v>
      </c>
      <c r="F27" s="105">
        <v>0.26944444444444415</v>
      </c>
      <c r="G27" s="105">
        <v>0.27222222222222192</v>
      </c>
      <c r="H27" s="105">
        <v>0.27986111111111078</v>
      </c>
      <c r="I27" s="106">
        <v>0.28333333333333299</v>
      </c>
      <c r="J27" s="105">
        <v>0.28749999999999964</v>
      </c>
      <c r="K27" s="96">
        <v>0.29027777777777741</v>
      </c>
      <c r="L27" s="103">
        <v>0.29236111111111074</v>
      </c>
      <c r="M27" s="96">
        <v>0.29930555555555516</v>
      </c>
      <c r="N27" s="96">
        <v>0.30138888888888848</v>
      </c>
      <c r="O27" s="95">
        <v>0.30486111111111069</v>
      </c>
      <c r="P27" s="96">
        <v>0.30902777777777735</v>
      </c>
      <c r="Q27" s="96">
        <v>0.31458333333333288</v>
      </c>
      <c r="R27" s="96">
        <v>0.31805555555555509</v>
      </c>
      <c r="S27" s="96">
        <v>0.32013888888888842</v>
      </c>
      <c r="T27" s="96">
        <v>0.32291666666666619</v>
      </c>
      <c r="U27" s="103">
        <v>0.32708333333333284</v>
      </c>
      <c r="V27" s="20">
        <f t="shared" si="4"/>
        <v>28.689999999999998</v>
      </c>
      <c r="W27" s="21">
        <f t="shared" si="1"/>
        <v>6.7361111111110872E-2</v>
      </c>
      <c r="X27" s="22">
        <f t="shared" si="3"/>
        <v>17.746391752577384</v>
      </c>
      <c r="Y27" s="39">
        <f t="shared" si="2"/>
        <v>4.1666666666666519E-3</v>
      </c>
      <c r="Z27" s="44"/>
    </row>
    <row r="28" spans="2:26" x14ac:dyDescent="0.25">
      <c r="B28" s="38">
        <v>12</v>
      </c>
      <c r="C28" s="103">
        <v>0.26388888888888862</v>
      </c>
      <c r="D28" s="104">
        <v>0.26805555555555527</v>
      </c>
      <c r="E28" s="105">
        <v>0.27152777777777748</v>
      </c>
      <c r="F28" s="105">
        <v>0.27361111111111081</v>
      </c>
      <c r="G28" s="105">
        <v>0.27638888888888857</v>
      </c>
      <c r="H28" s="105">
        <v>0.28402777777777743</v>
      </c>
      <c r="I28" s="106">
        <v>0.28749999999999964</v>
      </c>
      <c r="J28" s="105">
        <v>0.2916666666666663</v>
      </c>
      <c r="K28" s="96">
        <v>0.29444444444444406</v>
      </c>
      <c r="L28" s="103">
        <v>0.29652777777777739</v>
      </c>
      <c r="M28" s="96">
        <v>0.30347222222222181</v>
      </c>
      <c r="N28" s="96">
        <v>0.30555555555555514</v>
      </c>
      <c r="O28" s="95">
        <v>0.30902777777777735</v>
      </c>
      <c r="P28" s="96">
        <v>0.313194444444444</v>
      </c>
      <c r="Q28" s="96">
        <v>0.31874999999999953</v>
      </c>
      <c r="R28" s="96">
        <v>0.32222222222222174</v>
      </c>
      <c r="S28" s="96">
        <v>0.32430555555555507</v>
      </c>
      <c r="T28" s="96">
        <v>0.32708333333333284</v>
      </c>
      <c r="U28" s="103">
        <v>0.33124999999999949</v>
      </c>
      <c r="V28" s="20">
        <f t="shared" si="4"/>
        <v>28.689999999999998</v>
      </c>
      <c r="W28" s="21">
        <f t="shared" si="1"/>
        <v>6.7361111111110872E-2</v>
      </c>
      <c r="X28" s="22">
        <f t="shared" si="3"/>
        <v>17.746391752577384</v>
      </c>
      <c r="Y28" s="39">
        <f t="shared" si="2"/>
        <v>4.1666666666666519E-3</v>
      </c>
      <c r="Z28" s="44"/>
    </row>
    <row r="29" spans="2:26" x14ac:dyDescent="0.25">
      <c r="B29" s="38">
        <v>13</v>
      </c>
      <c r="C29" s="103">
        <v>0.26805555555555527</v>
      </c>
      <c r="D29" s="104">
        <v>0.27222222222222192</v>
      </c>
      <c r="E29" s="105">
        <v>0.27569444444444413</v>
      </c>
      <c r="F29" s="105">
        <v>0.27777777777777746</v>
      </c>
      <c r="G29" s="105">
        <v>0.28055555555555522</v>
      </c>
      <c r="H29" s="105">
        <v>0.28819444444444409</v>
      </c>
      <c r="I29" s="106">
        <v>0.2916666666666663</v>
      </c>
      <c r="J29" s="105">
        <v>0.29583333333333295</v>
      </c>
      <c r="K29" s="96">
        <v>0.29861111111111072</v>
      </c>
      <c r="L29" s="103">
        <v>0.30069444444444404</v>
      </c>
      <c r="M29" s="96">
        <v>0.30763888888888846</v>
      </c>
      <c r="N29" s="96">
        <v>0.30972222222222179</v>
      </c>
      <c r="O29" s="95">
        <v>0.313194444444444</v>
      </c>
      <c r="P29" s="96">
        <v>0.31736111111111065</v>
      </c>
      <c r="Q29" s="96">
        <v>0.32291666666666619</v>
      </c>
      <c r="R29" s="96">
        <v>0.3263888888888884</v>
      </c>
      <c r="S29" s="96">
        <v>0.32847222222222172</v>
      </c>
      <c r="T29" s="96">
        <v>0.33124999999999949</v>
      </c>
      <c r="U29" s="103">
        <v>0.33541666666666614</v>
      </c>
      <c r="V29" s="20">
        <f t="shared" si="4"/>
        <v>28.689999999999998</v>
      </c>
      <c r="W29" s="21">
        <f t="shared" si="1"/>
        <v>6.7361111111110872E-2</v>
      </c>
      <c r="X29" s="22">
        <f t="shared" si="3"/>
        <v>17.746391752577384</v>
      </c>
      <c r="Y29" s="39">
        <f t="shared" si="2"/>
        <v>3.4722222222222099E-3</v>
      </c>
      <c r="Z29" s="44"/>
    </row>
    <row r="30" spans="2:26" x14ac:dyDescent="0.25">
      <c r="B30" s="38">
        <v>14</v>
      </c>
      <c r="C30" s="103">
        <v>0.27152777777777748</v>
      </c>
      <c r="D30" s="104">
        <v>0.27638888888888857</v>
      </c>
      <c r="E30" s="105">
        <v>0.27986111111111078</v>
      </c>
      <c r="F30" s="105">
        <v>0.28194444444444411</v>
      </c>
      <c r="G30" s="105">
        <v>0.28472222222222188</v>
      </c>
      <c r="H30" s="105">
        <v>0.29236111111111074</v>
      </c>
      <c r="I30" s="106">
        <v>0.29652777777777739</v>
      </c>
      <c r="J30" s="105">
        <v>0.30138888888888848</v>
      </c>
      <c r="K30" s="96">
        <v>0.30486111111111069</v>
      </c>
      <c r="L30" s="103">
        <v>0.30694444444444402</v>
      </c>
      <c r="M30" s="96">
        <v>0.31388888888888844</v>
      </c>
      <c r="N30" s="96">
        <v>0.31597222222222177</v>
      </c>
      <c r="O30" s="95">
        <v>0.32013888888888842</v>
      </c>
      <c r="P30" s="96">
        <v>0.32499999999999951</v>
      </c>
      <c r="Q30" s="96">
        <v>0.33055555555555505</v>
      </c>
      <c r="R30" s="96">
        <v>0.33402777777777726</v>
      </c>
      <c r="S30" s="96">
        <v>0.33611111111111058</v>
      </c>
      <c r="T30" s="96">
        <v>0.33888888888888835</v>
      </c>
      <c r="U30" s="103">
        <v>0.34374999999999944</v>
      </c>
      <c r="V30" s="20">
        <f t="shared" si="4"/>
        <v>28.689999999999998</v>
      </c>
      <c r="W30" s="21">
        <f t="shared" si="1"/>
        <v>7.2222222222221966E-2</v>
      </c>
      <c r="X30" s="22">
        <f t="shared" si="3"/>
        <v>16.551923076923135</v>
      </c>
      <c r="Y30" s="39">
        <f t="shared" si="2"/>
        <v>3.4722222222222099E-3</v>
      </c>
      <c r="Z30" s="44"/>
    </row>
    <row r="31" spans="2:26" x14ac:dyDescent="0.25">
      <c r="B31" s="38">
        <v>15</v>
      </c>
      <c r="C31" s="103">
        <v>0.27499999999999969</v>
      </c>
      <c r="D31" s="104">
        <v>0.27986111111111078</v>
      </c>
      <c r="E31" s="105">
        <v>0.28333333333333299</v>
      </c>
      <c r="F31" s="105">
        <v>0.28541666666666632</v>
      </c>
      <c r="G31" s="105">
        <v>0.28819444444444409</v>
      </c>
      <c r="H31" s="105">
        <v>0.29583333333333295</v>
      </c>
      <c r="I31" s="106">
        <v>0.2999999999999996</v>
      </c>
      <c r="J31" s="105">
        <v>0.30486111111111069</v>
      </c>
      <c r="K31" s="96">
        <v>0.3083333333333329</v>
      </c>
      <c r="L31" s="103">
        <v>0.31041666666666623</v>
      </c>
      <c r="M31" s="96">
        <v>0.31736111111111065</v>
      </c>
      <c r="N31" s="96">
        <v>0.31944444444444398</v>
      </c>
      <c r="O31" s="95">
        <v>0.32361111111111063</v>
      </c>
      <c r="P31" s="96">
        <v>0.32847222222222172</v>
      </c>
      <c r="Q31" s="96">
        <v>0.33402777777777726</v>
      </c>
      <c r="R31" s="96">
        <v>0.33749999999999947</v>
      </c>
      <c r="S31" s="96">
        <v>0.33958333333333279</v>
      </c>
      <c r="T31" s="96">
        <v>0.34236111111111056</v>
      </c>
      <c r="U31" s="103">
        <v>0.34722222222222165</v>
      </c>
      <c r="V31" s="20">
        <f t="shared" si="4"/>
        <v>28.689999999999998</v>
      </c>
      <c r="W31" s="21">
        <f t="shared" si="1"/>
        <v>7.2222222222221966E-2</v>
      </c>
      <c r="X31" s="22">
        <f t="shared" si="3"/>
        <v>16.551923076923135</v>
      </c>
      <c r="Y31" s="39">
        <f t="shared" si="2"/>
        <v>3.4722222222222099E-3</v>
      </c>
      <c r="Z31" s="44"/>
    </row>
    <row r="32" spans="2:26" x14ac:dyDescent="0.25">
      <c r="B32" s="38">
        <v>16</v>
      </c>
      <c r="C32" s="103">
        <v>0.2784722222222219</v>
      </c>
      <c r="D32" s="104">
        <v>0.28333333333333299</v>
      </c>
      <c r="E32" s="105">
        <v>0.2868055555555552</v>
      </c>
      <c r="F32" s="105">
        <v>0.28888888888888853</v>
      </c>
      <c r="G32" s="105">
        <v>0.2916666666666663</v>
      </c>
      <c r="H32" s="105">
        <v>0.29930555555555516</v>
      </c>
      <c r="I32" s="106">
        <v>0.30347222222222181</v>
      </c>
      <c r="J32" s="105">
        <v>0.3083333333333329</v>
      </c>
      <c r="K32" s="96">
        <v>0.31180555555555511</v>
      </c>
      <c r="L32" s="103">
        <v>0.31388888888888844</v>
      </c>
      <c r="M32" s="96">
        <v>0.32083333333333286</v>
      </c>
      <c r="N32" s="96">
        <v>0.32291666666666619</v>
      </c>
      <c r="O32" s="95">
        <v>0.32708333333333284</v>
      </c>
      <c r="P32" s="96">
        <v>0.33194444444444393</v>
      </c>
      <c r="Q32" s="96">
        <v>0.33749999999999947</v>
      </c>
      <c r="R32" s="96">
        <v>0.34097222222222168</v>
      </c>
      <c r="S32" s="96">
        <v>0.343055555555555</v>
      </c>
      <c r="T32" s="96">
        <v>0.34583333333333277</v>
      </c>
      <c r="U32" s="103">
        <v>0.35069444444444386</v>
      </c>
      <c r="V32" s="20">
        <f t="shared" si="4"/>
        <v>28.689999999999998</v>
      </c>
      <c r="W32" s="21">
        <f t="shared" si="1"/>
        <v>7.2222222222221966E-2</v>
      </c>
      <c r="X32" s="22">
        <f t="shared" si="3"/>
        <v>16.551923076923135</v>
      </c>
      <c r="Y32" s="39">
        <f t="shared" si="2"/>
        <v>3.4722222222222099E-3</v>
      </c>
      <c r="Z32" s="44"/>
    </row>
    <row r="33" spans="2:26" x14ac:dyDescent="0.25">
      <c r="B33" s="38">
        <v>17</v>
      </c>
      <c r="C33" s="103">
        <v>0.28194444444444411</v>
      </c>
      <c r="D33" s="104">
        <v>0.2868055555555552</v>
      </c>
      <c r="E33" s="105">
        <v>0.29027777777777741</v>
      </c>
      <c r="F33" s="105">
        <v>0.29236111111111074</v>
      </c>
      <c r="G33" s="105">
        <v>0.29513888888888851</v>
      </c>
      <c r="H33" s="105">
        <v>0.30277777777777737</v>
      </c>
      <c r="I33" s="106">
        <v>0.30694444444444402</v>
      </c>
      <c r="J33" s="105">
        <v>0.31180555555555511</v>
      </c>
      <c r="K33" s="96">
        <v>0.31527777777777732</v>
      </c>
      <c r="L33" s="103">
        <v>0.31736111111111065</v>
      </c>
      <c r="M33" s="96">
        <v>0.32430555555555507</v>
      </c>
      <c r="N33" s="96">
        <v>0.3263888888888884</v>
      </c>
      <c r="O33" s="95">
        <v>0.33055555555555505</v>
      </c>
      <c r="P33" s="96">
        <v>0.33541666666666614</v>
      </c>
      <c r="Q33" s="96">
        <v>0.34097222222222168</v>
      </c>
      <c r="R33" s="96">
        <v>0.34444444444444389</v>
      </c>
      <c r="S33" s="96">
        <v>0.34652777777777721</v>
      </c>
      <c r="T33" s="96">
        <v>0.34930555555555498</v>
      </c>
      <c r="U33" s="103">
        <v>0.35416666666666607</v>
      </c>
      <c r="V33" s="20">
        <f t="shared" si="4"/>
        <v>28.689999999999998</v>
      </c>
      <c r="W33" s="21">
        <f t="shared" si="1"/>
        <v>7.2222222222221966E-2</v>
      </c>
      <c r="X33" s="22">
        <f t="shared" si="3"/>
        <v>16.551923076923135</v>
      </c>
      <c r="Y33" s="39">
        <f t="shared" si="2"/>
        <v>3.4722222222222099E-3</v>
      </c>
      <c r="Z33" s="44"/>
    </row>
    <row r="34" spans="2:26" x14ac:dyDescent="0.25">
      <c r="B34" s="38">
        <v>18</v>
      </c>
      <c r="C34" s="103">
        <v>0.28541666666666632</v>
      </c>
      <c r="D34" s="104">
        <v>0.29027777777777741</v>
      </c>
      <c r="E34" s="105">
        <v>0.29374999999999962</v>
      </c>
      <c r="F34" s="105">
        <v>0.29583333333333295</v>
      </c>
      <c r="G34" s="105">
        <v>0.29861111111111072</v>
      </c>
      <c r="H34" s="105">
        <v>0.30624999999999958</v>
      </c>
      <c r="I34" s="106">
        <v>0.31041666666666623</v>
      </c>
      <c r="J34" s="105">
        <v>0.31527777777777732</v>
      </c>
      <c r="K34" s="96">
        <v>0.31874999999999953</v>
      </c>
      <c r="L34" s="103">
        <v>0.32083333333333286</v>
      </c>
      <c r="M34" s="96">
        <v>0.32777777777777728</v>
      </c>
      <c r="N34" s="96">
        <v>0.32986111111111061</v>
      </c>
      <c r="O34" s="95">
        <v>0.33402777777777726</v>
      </c>
      <c r="P34" s="96">
        <v>0.33888888888888835</v>
      </c>
      <c r="Q34" s="96">
        <v>0.34444444444444389</v>
      </c>
      <c r="R34" s="96">
        <v>0.3479166666666661</v>
      </c>
      <c r="S34" s="96">
        <v>0.34999999999999942</v>
      </c>
      <c r="T34" s="96">
        <v>0.35277777777777719</v>
      </c>
      <c r="U34" s="103">
        <v>0.35763888888888828</v>
      </c>
      <c r="V34" s="20">
        <f t="shared" si="4"/>
        <v>28.689999999999998</v>
      </c>
      <c r="W34" s="21">
        <f t="shared" si="1"/>
        <v>7.2222222222221966E-2</v>
      </c>
      <c r="X34" s="22">
        <f t="shared" si="3"/>
        <v>16.551923076923135</v>
      </c>
      <c r="Y34" s="39">
        <f t="shared" si="2"/>
        <v>3.4722222222222099E-3</v>
      </c>
      <c r="Z34" s="44"/>
    </row>
    <row r="35" spans="2:26" x14ac:dyDescent="0.25">
      <c r="B35" s="38">
        <v>19</v>
      </c>
      <c r="C35" s="103">
        <v>0.28888888888888853</v>
      </c>
      <c r="D35" s="104">
        <v>0.29374999999999962</v>
      </c>
      <c r="E35" s="105">
        <v>0.29722222222222183</v>
      </c>
      <c r="F35" s="105">
        <v>0.29930555555555516</v>
      </c>
      <c r="G35" s="105">
        <v>0.30208333333333293</v>
      </c>
      <c r="H35" s="105">
        <v>0.30972222222222179</v>
      </c>
      <c r="I35" s="106">
        <v>0.31388888888888844</v>
      </c>
      <c r="J35" s="105">
        <v>0.31874999999999953</v>
      </c>
      <c r="K35" s="96">
        <v>0.32222222222222174</v>
      </c>
      <c r="L35" s="103">
        <v>0.32430555555555507</v>
      </c>
      <c r="M35" s="96">
        <v>0.33124999999999949</v>
      </c>
      <c r="N35" s="96">
        <v>0.33333333333333282</v>
      </c>
      <c r="O35" s="95">
        <v>0.33749999999999947</v>
      </c>
      <c r="P35" s="96">
        <v>0.34236111111111056</v>
      </c>
      <c r="Q35" s="96">
        <v>0.3479166666666661</v>
      </c>
      <c r="R35" s="96">
        <v>0.35138888888888831</v>
      </c>
      <c r="S35" s="96">
        <v>0.35347222222222163</v>
      </c>
      <c r="T35" s="96">
        <v>0.3562499999999994</v>
      </c>
      <c r="U35" s="103">
        <v>0.36111111111111049</v>
      </c>
      <c r="V35" s="20">
        <f t="shared" si="4"/>
        <v>28.689999999999998</v>
      </c>
      <c r="W35" s="21">
        <f t="shared" si="1"/>
        <v>7.2222222222221966E-2</v>
      </c>
      <c r="X35" s="22">
        <f t="shared" si="3"/>
        <v>16.551923076923135</v>
      </c>
      <c r="Y35" s="39">
        <f t="shared" si="2"/>
        <v>3.4722222222222099E-3</v>
      </c>
      <c r="Z35" s="44"/>
    </row>
    <row r="36" spans="2:26" x14ac:dyDescent="0.25">
      <c r="B36" s="38">
        <v>20</v>
      </c>
      <c r="C36" s="103">
        <v>0.29236111111111074</v>
      </c>
      <c r="D36" s="104">
        <v>0.29722222222222183</v>
      </c>
      <c r="E36" s="105">
        <v>0.30069444444444404</v>
      </c>
      <c r="F36" s="105">
        <v>0.30277777777777737</v>
      </c>
      <c r="G36" s="105">
        <v>0.30555555555555514</v>
      </c>
      <c r="H36" s="105">
        <v>0.313194444444444</v>
      </c>
      <c r="I36" s="106">
        <v>0.31736111111111065</v>
      </c>
      <c r="J36" s="105">
        <v>0.32222222222222174</v>
      </c>
      <c r="K36" s="96">
        <v>0.32569444444444395</v>
      </c>
      <c r="L36" s="103">
        <v>0.32777777777777728</v>
      </c>
      <c r="M36" s="96">
        <v>0.3347222222222217</v>
      </c>
      <c r="N36" s="96">
        <v>0.33680555555555503</v>
      </c>
      <c r="O36" s="95">
        <v>0.34097222222222168</v>
      </c>
      <c r="P36" s="96">
        <v>0.34583333333333277</v>
      </c>
      <c r="Q36" s="96">
        <v>0.35138888888888831</v>
      </c>
      <c r="R36" s="96">
        <v>0.35486111111111052</v>
      </c>
      <c r="S36" s="96">
        <v>0.35694444444444384</v>
      </c>
      <c r="T36" s="96">
        <v>0.35972222222222161</v>
      </c>
      <c r="U36" s="103">
        <v>0.3645833333333327</v>
      </c>
      <c r="V36" s="20">
        <f t="shared" si="4"/>
        <v>28.689999999999998</v>
      </c>
      <c r="W36" s="21">
        <f t="shared" ref="W36:W99" si="5">U36-C36</f>
        <v>7.2222222222221966E-2</v>
      </c>
      <c r="X36" s="22">
        <f t="shared" ref="X36:X99" si="6">60*V36/(W36*60*24)</f>
        <v>16.551923076923135</v>
      </c>
      <c r="Y36" s="39">
        <f t="shared" ref="Y36:Y99" si="7">C37-C36</f>
        <v>3.4722222222222099E-3</v>
      </c>
      <c r="Z36" s="44"/>
    </row>
    <row r="37" spans="2:26" x14ac:dyDescent="0.25">
      <c r="B37" s="38">
        <v>21</v>
      </c>
      <c r="C37" s="103">
        <v>0.29583333333333295</v>
      </c>
      <c r="D37" s="104">
        <v>0.30069444444444404</v>
      </c>
      <c r="E37" s="105">
        <v>0.30416666666666625</v>
      </c>
      <c r="F37" s="105">
        <v>0.30624999999999958</v>
      </c>
      <c r="G37" s="105">
        <v>0.30902777777777735</v>
      </c>
      <c r="H37" s="105">
        <v>0.31666666666666621</v>
      </c>
      <c r="I37" s="106">
        <v>0.32083333333333286</v>
      </c>
      <c r="J37" s="105">
        <v>0.32569444444444395</v>
      </c>
      <c r="K37" s="96">
        <v>0.32916666666666616</v>
      </c>
      <c r="L37" s="103">
        <v>0.33124999999999949</v>
      </c>
      <c r="M37" s="96">
        <v>0.33819444444444391</v>
      </c>
      <c r="N37" s="96">
        <v>0.34027777777777724</v>
      </c>
      <c r="O37" s="95">
        <v>0.34444444444444389</v>
      </c>
      <c r="P37" s="96">
        <v>0.34930555555555498</v>
      </c>
      <c r="Q37" s="96">
        <v>0.35486111111111052</v>
      </c>
      <c r="R37" s="96">
        <v>0.35833333333333273</v>
      </c>
      <c r="S37" s="96">
        <v>0.36041666666666605</v>
      </c>
      <c r="T37" s="96">
        <v>0.36319444444444382</v>
      </c>
      <c r="U37" s="103">
        <v>0.36805555555555491</v>
      </c>
      <c r="V37" s="20">
        <f t="shared" si="4"/>
        <v>28.689999999999998</v>
      </c>
      <c r="W37" s="21">
        <f t="shared" si="5"/>
        <v>7.2222222222221966E-2</v>
      </c>
      <c r="X37" s="22">
        <f t="shared" si="6"/>
        <v>16.551923076923135</v>
      </c>
      <c r="Y37" s="39">
        <f t="shared" si="7"/>
        <v>3.4722222222222099E-3</v>
      </c>
      <c r="Z37" s="44"/>
    </row>
    <row r="38" spans="2:26" x14ac:dyDescent="0.25">
      <c r="B38" s="38">
        <v>22</v>
      </c>
      <c r="C38" s="103">
        <v>0.29930555555555516</v>
      </c>
      <c r="D38" s="104">
        <v>0.30416666666666625</v>
      </c>
      <c r="E38" s="105">
        <v>0.30763888888888846</v>
      </c>
      <c r="F38" s="105">
        <v>0.30972222222222179</v>
      </c>
      <c r="G38" s="105">
        <v>0.31249999999999956</v>
      </c>
      <c r="H38" s="105">
        <v>0.32013888888888842</v>
      </c>
      <c r="I38" s="106">
        <v>0.32430555555555507</v>
      </c>
      <c r="J38" s="105">
        <v>0.32916666666666616</v>
      </c>
      <c r="K38" s="96">
        <v>0.33263888888888837</v>
      </c>
      <c r="L38" s="103">
        <v>0.3347222222222217</v>
      </c>
      <c r="M38" s="96">
        <v>0.34166666666666612</v>
      </c>
      <c r="N38" s="96">
        <v>0.34374999999999944</v>
      </c>
      <c r="O38" s="95">
        <v>0.3479166666666661</v>
      </c>
      <c r="P38" s="96">
        <v>0.35277777777777719</v>
      </c>
      <c r="Q38" s="96">
        <v>0.35833333333333273</v>
      </c>
      <c r="R38" s="96">
        <v>0.36180555555555494</v>
      </c>
      <c r="S38" s="96">
        <v>0.36388888888888826</v>
      </c>
      <c r="T38" s="96">
        <v>0.36666666666666603</v>
      </c>
      <c r="U38" s="103">
        <v>0.37152777777777712</v>
      </c>
      <c r="V38" s="20">
        <f t="shared" si="4"/>
        <v>28.689999999999998</v>
      </c>
      <c r="W38" s="21">
        <f t="shared" si="5"/>
        <v>7.2222222222221966E-2</v>
      </c>
      <c r="X38" s="22">
        <f t="shared" si="6"/>
        <v>16.551923076923135</v>
      </c>
      <c r="Y38" s="39">
        <f t="shared" si="7"/>
        <v>3.4722222222222099E-3</v>
      </c>
      <c r="Z38" s="44"/>
    </row>
    <row r="39" spans="2:26" x14ac:dyDescent="0.25">
      <c r="B39" s="38">
        <v>23</v>
      </c>
      <c r="C39" s="103">
        <v>0.30277777777777737</v>
      </c>
      <c r="D39" s="104">
        <v>0.30763888888888846</v>
      </c>
      <c r="E39" s="105">
        <v>0.31111111111111067</v>
      </c>
      <c r="F39" s="105">
        <v>0.313194444444444</v>
      </c>
      <c r="G39" s="105">
        <v>0.31597222222222177</v>
      </c>
      <c r="H39" s="105">
        <v>0.32361111111111063</v>
      </c>
      <c r="I39" s="106">
        <v>0.32777777777777728</v>
      </c>
      <c r="J39" s="105">
        <v>0.33263888888888837</v>
      </c>
      <c r="K39" s="96">
        <v>0.33611111111111058</v>
      </c>
      <c r="L39" s="103">
        <v>0.33819444444444391</v>
      </c>
      <c r="M39" s="96">
        <v>0.34513888888888833</v>
      </c>
      <c r="N39" s="96">
        <v>0.34722222222222165</v>
      </c>
      <c r="O39" s="95">
        <v>0.35138888888888831</v>
      </c>
      <c r="P39" s="96">
        <v>0.3562499999999994</v>
      </c>
      <c r="Q39" s="96">
        <v>0.36180555555555494</v>
      </c>
      <c r="R39" s="96">
        <v>0.36527777777777715</v>
      </c>
      <c r="S39" s="96">
        <v>0.36736111111111047</v>
      </c>
      <c r="T39" s="96">
        <v>0.37013888888888824</v>
      </c>
      <c r="U39" s="103">
        <v>0.37499999999999933</v>
      </c>
      <c r="V39" s="20">
        <f t="shared" si="4"/>
        <v>28.689999999999998</v>
      </c>
      <c r="W39" s="21">
        <f t="shared" si="5"/>
        <v>7.2222222222221966E-2</v>
      </c>
      <c r="X39" s="22">
        <f t="shared" si="6"/>
        <v>16.551923076923135</v>
      </c>
      <c r="Y39" s="39">
        <f t="shared" si="7"/>
        <v>3.4722222222222099E-3</v>
      </c>
      <c r="Z39" s="44"/>
    </row>
    <row r="40" spans="2:26" x14ac:dyDescent="0.25">
      <c r="B40" s="38">
        <v>24</v>
      </c>
      <c r="C40" s="103">
        <v>0.30624999999999958</v>
      </c>
      <c r="D40" s="104">
        <v>0.31111111111111067</v>
      </c>
      <c r="E40" s="105">
        <v>0.31458333333333288</v>
      </c>
      <c r="F40" s="105">
        <v>0.31666666666666621</v>
      </c>
      <c r="G40" s="105">
        <v>0.31944444444444398</v>
      </c>
      <c r="H40" s="105">
        <v>0.32708333333333284</v>
      </c>
      <c r="I40" s="106">
        <v>0.33124999999999949</v>
      </c>
      <c r="J40" s="105">
        <v>0.33611111111111058</v>
      </c>
      <c r="K40" s="96">
        <v>0.33958333333333279</v>
      </c>
      <c r="L40" s="103">
        <v>0.34166666666666612</v>
      </c>
      <c r="M40" s="96">
        <v>0.34861111111111054</v>
      </c>
      <c r="N40" s="96">
        <v>0.35069444444444386</v>
      </c>
      <c r="O40" s="95">
        <v>0.35486111111111052</v>
      </c>
      <c r="P40" s="96">
        <v>0.35972222222222161</v>
      </c>
      <c r="Q40" s="96">
        <v>0.36527777777777715</v>
      </c>
      <c r="R40" s="96">
        <v>0.36874999999999936</v>
      </c>
      <c r="S40" s="96">
        <v>0.37083333333333268</v>
      </c>
      <c r="T40" s="96">
        <v>0.37361111111111045</v>
      </c>
      <c r="U40" s="103">
        <v>0.37847222222222154</v>
      </c>
      <c r="V40" s="20">
        <f t="shared" si="4"/>
        <v>28.689999999999998</v>
      </c>
      <c r="W40" s="21">
        <f t="shared" si="5"/>
        <v>7.2222222222221966E-2</v>
      </c>
      <c r="X40" s="22">
        <f t="shared" si="6"/>
        <v>16.551923076923135</v>
      </c>
      <c r="Y40" s="39">
        <f t="shared" si="7"/>
        <v>4.1666666666666519E-3</v>
      </c>
      <c r="Z40" s="44"/>
    </row>
    <row r="41" spans="2:26" x14ac:dyDescent="0.25">
      <c r="B41" s="38">
        <v>25</v>
      </c>
      <c r="C41" s="103">
        <v>0.31041666666666623</v>
      </c>
      <c r="D41" s="104">
        <v>0.31527777777777732</v>
      </c>
      <c r="E41" s="105">
        <v>0.31874999999999953</v>
      </c>
      <c r="F41" s="105">
        <v>0.32083333333333286</v>
      </c>
      <c r="G41" s="105">
        <v>0.32361111111111063</v>
      </c>
      <c r="H41" s="105">
        <v>0.33124999999999949</v>
      </c>
      <c r="I41" s="106">
        <v>0.33541666666666614</v>
      </c>
      <c r="J41" s="105">
        <v>0.34027777777777724</v>
      </c>
      <c r="K41" s="96">
        <v>0.34374999999999944</v>
      </c>
      <c r="L41" s="103">
        <v>0.34583333333333277</v>
      </c>
      <c r="M41" s="96">
        <v>0.35277777777777719</v>
      </c>
      <c r="N41" s="96">
        <v>0.35486111111111052</v>
      </c>
      <c r="O41" s="95">
        <v>0.35902777777777717</v>
      </c>
      <c r="P41" s="96">
        <v>0.36388888888888826</v>
      </c>
      <c r="Q41" s="96">
        <v>0.3694444444444438</v>
      </c>
      <c r="R41" s="96">
        <v>0.37291666666666601</v>
      </c>
      <c r="S41" s="96">
        <v>0.37499999999999933</v>
      </c>
      <c r="T41" s="96">
        <v>0.3777777777777771</v>
      </c>
      <c r="U41" s="103">
        <v>0.3826388888888882</v>
      </c>
      <c r="V41" s="20">
        <f t="shared" si="4"/>
        <v>28.689999999999998</v>
      </c>
      <c r="W41" s="21">
        <f t="shared" si="5"/>
        <v>7.2222222222221966E-2</v>
      </c>
      <c r="X41" s="22">
        <f t="shared" si="6"/>
        <v>16.551923076923135</v>
      </c>
      <c r="Y41" s="39">
        <f t="shared" si="7"/>
        <v>4.1666666666666519E-3</v>
      </c>
      <c r="Z41" s="44"/>
    </row>
    <row r="42" spans="2:26" x14ac:dyDescent="0.25">
      <c r="B42" s="38">
        <v>26</v>
      </c>
      <c r="C42" s="103">
        <v>0.31458333333333288</v>
      </c>
      <c r="D42" s="104">
        <v>0.31944444444444398</v>
      </c>
      <c r="E42" s="105">
        <v>0.32291666666666619</v>
      </c>
      <c r="F42" s="105">
        <v>0.32499999999999951</v>
      </c>
      <c r="G42" s="105">
        <v>0.32777777777777728</v>
      </c>
      <c r="H42" s="105">
        <v>0.33541666666666614</v>
      </c>
      <c r="I42" s="106">
        <v>0.33958333333333279</v>
      </c>
      <c r="J42" s="105">
        <v>0.34444444444444389</v>
      </c>
      <c r="K42" s="96">
        <v>0.3479166666666661</v>
      </c>
      <c r="L42" s="103">
        <v>0.34999999999999942</v>
      </c>
      <c r="M42" s="96">
        <v>0.35694444444444384</v>
      </c>
      <c r="N42" s="96">
        <v>0.35902777777777717</v>
      </c>
      <c r="O42" s="95">
        <v>0.36319444444444382</v>
      </c>
      <c r="P42" s="96">
        <v>0.36805555555555491</v>
      </c>
      <c r="Q42" s="96">
        <v>0.37361111111111045</v>
      </c>
      <c r="R42" s="96">
        <v>0.37708333333333266</v>
      </c>
      <c r="S42" s="96">
        <v>0.37916666666666599</v>
      </c>
      <c r="T42" s="96">
        <v>0.38194444444444375</v>
      </c>
      <c r="U42" s="103">
        <v>0.38680555555555485</v>
      </c>
      <c r="V42" s="20">
        <f t="shared" si="4"/>
        <v>28.689999999999998</v>
      </c>
      <c r="W42" s="21">
        <f t="shared" si="5"/>
        <v>7.2222222222221966E-2</v>
      </c>
      <c r="X42" s="22">
        <f t="shared" si="6"/>
        <v>16.551923076923135</v>
      </c>
      <c r="Y42" s="39">
        <f t="shared" si="7"/>
        <v>4.1666666666666519E-3</v>
      </c>
      <c r="Z42" s="44"/>
    </row>
    <row r="43" spans="2:26" x14ac:dyDescent="0.25">
      <c r="B43" s="38">
        <v>27</v>
      </c>
      <c r="C43" s="103">
        <v>0.31874999999999953</v>
      </c>
      <c r="D43" s="104">
        <v>0.32361111111111063</v>
      </c>
      <c r="E43" s="105">
        <v>0.32708333333333284</v>
      </c>
      <c r="F43" s="105">
        <v>0.32916666666666616</v>
      </c>
      <c r="G43" s="105">
        <v>0.33194444444444393</v>
      </c>
      <c r="H43" s="105">
        <v>0.33958333333333279</v>
      </c>
      <c r="I43" s="106">
        <v>0.34374999999999944</v>
      </c>
      <c r="J43" s="105">
        <v>0.34861111111111054</v>
      </c>
      <c r="K43" s="96">
        <v>0.35208333333333275</v>
      </c>
      <c r="L43" s="103">
        <v>0.35416666666666607</v>
      </c>
      <c r="M43" s="96">
        <v>0.36111111111111049</v>
      </c>
      <c r="N43" s="96">
        <v>0.36319444444444382</v>
      </c>
      <c r="O43" s="95">
        <v>0.36736111111111047</v>
      </c>
      <c r="P43" s="96">
        <v>0.37222222222222157</v>
      </c>
      <c r="Q43" s="96">
        <v>0.3777777777777771</v>
      </c>
      <c r="R43" s="96">
        <v>0.38124999999999931</v>
      </c>
      <c r="S43" s="96">
        <v>0.38333333333333264</v>
      </c>
      <c r="T43" s="96">
        <v>0.38611111111111041</v>
      </c>
      <c r="U43" s="103">
        <v>0.3909722222222215</v>
      </c>
      <c r="V43" s="20">
        <f t="shared" si="4"/>
        <v>28.689999999999998</v>
      </c>
      <c r="W43" s="21">
        <f t="shared" si="5"/>
        <v>7.2222222222221966E-2</v>
      </c>
      <c r="X43" s="22">
        <f t="shared" si="6"/>
        <v>16.551923076923135</v>
      </c>
      <c r="Y43" s="39">
        <f t="shared" si="7"/>
        <v>4.1666666666666519E-3</v>
      </c>
      <c r="Z43" s="44"/>
    </row>
    <row r="44" spans="2:26" x14ac:dyDescent="0.25">
      <c r="B44" s="38">
        <v>28</v>
      </c>
      <c r="C44" s="103">
        <v>0.32291666666666619</v>
      </c>
      <c r="D44" s="104">
        <v>0.32777777777777728</v>
      </c>
      <c r="E44" s="105">
        <v>0.33124999999999949</v>
      </c>
      <c r="F44" s="105">
        <v>0.33333333333333282</v>
      </c>
      <c r="G44" s="105">
        <v>0.33611111111111058</v>
      </c>
      <c r="H44" s="105">
        <v>0.34374999999999944</v>
      </c>
      <c r="I44" s="106">
        <v>0.3479166666666661</v>
      </c>
      <c r="J44" s="105">
        <v>0.35277777777777719</v>
      </c>
      <c r="K44" s="96">
        <v>0.3562499999999994</v>
      </c>
      <c r="L44" s="103">
        <v>0.35833333333333273</v>
      </c>
      <c r="M44" s="96">
        <v>0.36527777777777715</v>
      </c>
      <c r="N44" s="96">
        <v>0.36736111111111047</v>
      </c>
      <c r="O44" s="95">
        <v>0.37152777777777712</v>
      </c>
      <c r="P44" s="96">
        <v>0.37638888888888822</v>
      </c>
      <c r="Q44" s="96">
        <v>0.38194444444444375</v>
      </c>
      <c r="R44" s="96">
        <v>0.38541666666666596</v>
      </c>
      <c r="S44" s="96">
        <v>0.38749999999999929</v>
      </c>
      <c r="T44" s="96">
        <v>0.39027777777777706</v>
      </c>
      <c r="U44" s="103">
        <v>0.39513888888888815</v>
      </c>
      <c r="V44" s="20">
        <f t="shared" si="4"/>
        <v>28.689999999999998</v>
      </c>
      <c r="W44" s="21">
        <f t="shared" si="5"/>
        <v>7.2222222222221966E-2</v>
      </c>
      <c r="X44" s="22">
        <f t="shared" si="6"/>
        <v>16.551923076923135</v>
      </c>
      <c r="Y44" s="39">
        <f t="shared" si="7"/>
        <v>4.1666666666666519E-3</v>
      </c>
      <c r="Z44" s="44"/>
    </row>
    <row r="45" spans="2:26" x14ac:dyDescent="0.25">
      <c r="B45" s="38">
        <v>29</v>
      </c>
      <c r="C45" s="103">
        <v>0.32708333333333284</v>
      </c>
      <c r="D45" s="104">
        <v>0.33194444444444393</v>
      </c>
      <c r="E45" s="105">
        <v>0.33541666666666614</v>
      </c>
      <c r="F45" s="105">
        <v>0.33749999999999947</v>
      </c>
      <c r="G45" s="105">
        <v>0.34027777777777724</v>
      </c>
      <c r="H45" s="105">
        <v>0.3479166666666661</v>
      </c>
      <c r="I45" s="106">
        <v>0.35208333333333275</v>
      </c>
      <c r="J45" s="105">
        <v>0.35694444444444384</v>
      </c>
      <c r="K45" s="96">
        <v>0.36041666666666605</v>
      </c>
      <c r="L45" s="103">
        <v>0.36249999999999938</v>
      </c>
      <c r="M45" s="96">
        <v>0.3694444444444438</v>
      </c>
      <c r="N45" s="96">
        <v>0.37152777777777712</v>
      </c>
      <c r="O45" s="95">
        <v>0.37569444444444378</v>
      </c>
      <c r="P45" s="96">
        <v>0.38055555555555487</v>
      </c>
      <c r="Q45" s="96">
        <v>0.38611111111111041</v>
      </c>
      <c r="R45" s="96">
        <v>0.38958333333333262</v>
      </c>
      <c r="S45" s="96">
        <v>0.39166666666666594</v>
      </c>
      <c r="T45" s="96">
        <v>0.39444444444444371</v>
      </c>
      <c r="U45" s="103">
        <v>0.3993055555555548</v>
      </c>
      <c r="V45" s="20">
        <f t="shared" si="4"/>
        <v>28.689999999999998</v>
      </c>
      <c r="W45" s="21">
        <f t="shared" si="5"/>
        <v>7.2222222222221966E-2</v>
      </c>
      <c r="X45" s="22">
        <f t="shared" si="6"/>
        <v>16.551923076923135</v>
      </c>
      <c r="Y45" s="39">
        <f t="shared" si="7"/>
        <v>4.1666666666666519E-3</v>
      </c>
      <c r="Z45" s="44"/>
    </row>
    <row r="46" spans="2:26" x14ac:dyDescent="0.25">
      <c r="B46" s="38">
        <v>30</v>
      </c>
      <c r="C46" s="103">
        <v>0.33124999999999949</v>
      </c>
      <c r="D46" s="104">
        <v>0.33611111111111058</v>
      </c>
      <c r="E46" s="105">
        <v>0.33958333333333279</v>
      </c>
      <c r="F46" s="105">
        <v>0.34166666666666612</v>
      </c>
      <c r="G46" s="105">
        <v>0.34444444444444389</v>
      </c>
      <c r="H46" s="105">
        <v>0.35208333333333275</v>
      </c>
      <c r="I46" s="106">
        <v>0.3562499999999994</v>
      </c>
      <c r="J46" s="105">
        <v>0.36111111111111049</v>
      </c>
      <c r="K46" s="96">
        <v>0.3645833333333327</v>
      </c>
      <c r="L46" s="103">
        <v>0.36666666666666603</v>
      </c>
      <c r="M46" s="96">
        <v>0.37361111111111045</v>
      </c>
      <c r="N46" s="96">
        <v>0.37569444444444378</v>
      </c>
      <c r="O46" s="95">
        <v>0.37986111111111043</v>
      </c>
      <c r="P46" s="96">
        <v>0.38472222222222152</v>
      </c>
      <c r="Q46" s="96">
        <v>0.39027777777777706</v>
      </c>
      <c r="R46" s="96">
        <v>0.39374999999999927</v>
      </c>
      <c r="S46" s="96">
        <v>0.39583333333333259</v>
      </c>
      <c r="T46" s="96">
        <v>0.39861111111111036</v>
      </c>
      <c r="U46" s="103">
        <v>0.40347222222222145</v>
      </c>
      <c r="V46" s="20">
        <f t="shared" si="4"/>
        <v>28.689999999999998</v>
      </c>
      <c r="W46" s="21">
        <f t="shared" si="5"/>
        <v>7.2222222222221966E-2</v>
      </c>
      <c r="X46" s="22">
        <f t="shared" si="6"/>
        <v>16.551923076923135</v>
      </c>
      <c r="Y46" s="39">
        <f t="shared" si="7"/>
        <v>4.8611111111110938E-3</v>
      </c>
      <c r="Z46" s="44"/>
    </row>
    <row r="47" spans="2:26" x14ac:dyDescent="0.25">
      <c r="B47" s="38">
        <v>31</v>
      </c>
      <c r="C47" s="103">
        <v>0.33611111111111058</v>
      </c>
      <c r="D47" s="104">
        <v>0.34097222222222168</v>
      </c>
      <c r="E47" s="105">
        <v>0.34444444444444389</v>
      </c>
      <c r="F47" s="105">
        <v>0.34652777777777721</v>
      </c>
      <c r="G47" s="105">
        <v>0.34930555555555498</v>
      </c>
      <c r="H47" s="105">
        <v>0.35694444444444384</v>
      </c>
      <c r="I47" s="106">
        <v>0.36111111111111049</v>
      </c>
      <c r="J47" s="105">
        <v>0.36597222222222159</v>
      </c>
      <c r="K47" s="96">
        <v>0.3694444444444438</v>
      </c>
      <c r="L47" s="103">
        <v>0.37152777777777712</v>
      </c>
      <c r="M47" s="96">
        <v>0.37847222222222154</v>
      </c>
      <c r="N47" s="96">
        <v>0.38055555555555487</v>
      </c>
      <c r="O47" s="95">
        <v>0.38472222222222152</v>
      </c>
      <c r="P47" s="96">
        <v>0.38958333333333262</v>
      </c>
      <c r="Q47" s="96">
        <v>0.39513888888888815</v>
      </c>
      <c r="R47" s="96">
        <v>0.39861111111111036</v>
      </c>
      <c r="S47" s="96">
        <v>0.40069444444444369</v>
      </c>
      <c r="T47" s="96">
        <v>0.40347222222222145</v>
      </c>
      <c r="U47" s="103">
        <v>0.40833333333333255</v>
      </c>
      <c r="V47" s="20">
        <f t="shared" si="4"/>
        <v>28.689999999999998</v>
      </c>
      <c r="W47" s="21">
        <f t="shared" si="5"/>
        <v>7.2222222222221966E-2</v>
      </c>
      <c r="X47" s="22">
        <f t="shared" si="6"/>
        <v>16.551923076923135</v>
      </c>
      <c r="Y47" s="39">
        <f t="shared" si="7"/>
        <v>4.8611111111110938E-3</v>
      </c>
      <c r="Z47" s="44"/>
    </row>
    <row r="48" spans="2:26" x14ac:dyDescent="0.25">
      <c r="B48" s="38">
        <v>32</v>
      </c>
      <c r="C48" s="103">
        <v>0.34097222222222168</v>
      </c>
      <c r="D48" s="104">
        <v>0.34583333333333277</v>
      </c>
      <c r="E48" s="105">
        <v>0.34930555555555498</v>
      </c>
      <c r="F48" s="105">
        <v>0.35138888888888831</v>
      </c>
      <c r="G48" s="105">
        <v>0.35416666666666607</v>
      </c>
      <c r="H48" s="105">
        <v>0.36180555555555494</v>
      </c>
      <c r="I48" s="106">
        <v>0.36597222222222159</v>
      </c>
      <c r="J48" s="105">
        <v>0.37083333333333268</v>
      </c>
      <c r="K48" s="96">
        <v>0.37430555555555489</v>
      </c>
      <c r="L48" s="103">
        <v>0.37638888888888822</v>
      </c>
      <c r="M48" s="96">
        <v>0.38333333333333264</v>
      </c>
      <c r="N48" s="96">
        <v>0.38541666666666596</v>
      </c>
      <c r="O48" s="95">
        <v>0.38958333333333262</v>
      </c>
      <c r="P48" s="96">
        <v>0.39444444444444371</v>
      </c>
      <c r="Q48" s="96">
        <v>0.39999999999999925</v>
      </c>
      <c r="R48" s="96">
        <v>0.40347222222222145</v>
      </c>
      <c r="S48" s="96">
        <v>0.40555555555555478</v>
      </c>
      <c r="T48" s="96">
        <v>0.40833333333333255</v>
      </c>
      <c r="U48" s="103">
        <v>0.41319444444444364</v>
      </c>
      <c r="V48" s="20">
        <f t="shared" si="4"/>
        <v>28.689999999999998</v>
      </c>
      <c r="W48" s="21">
        <f t="shared" si="5"/>
        <v>7.2222222222221966E-2</v>
      </c>
      <c r="X48" s="22">
        <f t="shared" si="6"/>
        <v>16.551923076923135</v>
      </c>
      <c r="Y48" s="39">
        <f t="shared" si="7"/>
        <v>4.8611111111110938E-3</v>
      </c>
      <c r="Z48" s="44"/>
    </row>
    <row r="49" spans="2:26" x14ac:dyDescent="0.25">
      <c r="B49" s="38">
        <v>33</v>
      </c>
      <c r="C49" s="103">
        <v>0.34583333333333277</v>
      </c>
      <c r="D49" s="104">
        <v>0.35069444444444386</v>
      </c>
      <c r="E49" s="105">
        <v>0.35416666666666607</v>
      </c>
      <c r="F49" s="105">
        <v>0.3562499999999994</v>
      </c>
      <c r="G49" s="105">
        <v>0.35902777777777717</v>
      </c>
      <c r="H49" s="105">
        <v>0.36666666666666603</v>
      </c>
      <c r="I49" s="106">
        <v>0.37083333333333268</v>
      </c>
      <c r="J49" s="105">
        <v>0.37569444444444378</v>
      </c>
      <c r="K49" s="96">
        <v>0.37916666666666599</v>
      </c>
      <c r="L49" s="103">
        <v>0.38124999999999931</v>
      </c>
      <c r="M49" s="96">
        <v>0.38819444444444373</v>
      </c>
      <c r="N49" s="96">
        <v>0.39027777777777706</v>
      </c>
      <c r="O49" s="95">
        <v>0.39444444444444371</v>
      </c>
      <c r="P49" s="96">
        <v>0.3993055555555548</v>
      </c>
      <c r="Q49" s="96">
        <v>0.40486111111111034</v>
      </c>
      <c r="R49" s="96">
        <v>0.40833333333333255</v>
      </c>
      <c r="S49" s="96">
        <v>0.41041666666666587</v>
      </c>
      <c r="T49" s="96">
        <v>0.41319444444444364</v>
      </c>
      <c r="U49" s="103">
        <v>0.41805555555555474</v>
      </c>
      <c r="V49" s="20">
        <f t="shared" si="4"/>
        <v>28.689999999999998</v>
      </c>
      <c r="W49" s="21">
        <f t="shared" si="5"/>
        <v>7.2222222222221966E-2</v>
      </c>
      <c r="X49" s="22">
        <f t="shared" si="6"/>
        <v>16.551923076923135</v>
      </c>
      <c r="Y49" s="39">
        <f t="shared" si="7"/>
        <v>4.8611111111110938E-3</v>
      </c>
      <c r="Z49" s="44"/>
    </row>
    <row r="50" spans="2:26" x14ac:dyDescent="0.25">
      <c r="B50" s="38">
        <v>34</v>
      </c>
      <c r="C50" s="103">
        <v>0.35069444444444386</v>
      </c>
      <c r="D50" s="104">
        <v>0.35555555555555496</v>
      </c>
      <c r="E50" s="105">
        <v>0.35902777777777717</v>
      </c>
      <c r="F50" s="105">
        <v>0.36111111111111049</v>
      </c>
      <c r="G50" s="105">
        <v>0.36388888888888826</v>
      </c>
      <c r="H50" s="105">
        <v>0.37152777777777712</v>
      </c>
      <c r="I50" s="106">
        <v>0.37569444444444378</v>
      </c>
      <c r="J50" s="105">
        <v>0.38055555555555487</v>
      </c>
      <c r="K50" s="96">
        <v>0.38402777777777708</v>
      </c>
      <c r="L50" s="103">
        <v>0.38611111111111041</v>
      </c>
      <c r="M50" s="96">
        <v>0.39305555555555483</v>
      </c>
      <c r="N50" s="96">
        <v>0.39513888888888815</v>
      </c>
      <c r="O50" s="95">
        <v>0.3993055555555548</v>
      </c>
      <c r="P50" s="96">
        <v>0.4041666666666659</v>
      </c>
      <c r="Q50" s="96">
        <v>0.40972222222222143</v>
      </c>
      <c r="R50" s="96">
        <v>0.41319444444444364</v>
      </c>
      <c r="S50" s="96">
        <v>0.41527777777777697</v>
      </c>
      <c r="T50" s="96">
        <v>0.41805555555555474</v>
      </c>
      <c r="U50" s="103">
        <v>0.42291666666666583</v>
      </c>
      <c r="V50" s="20">
        <f t="shared" si="4"/>
        <v>28.689999999999998</v>
      </c>
      <c r="W50" s="21">
        <f t="shared" si="5"/>
        <v>7.2222222222221966E-2</v>
      </c>
      <c r="X50" s="22">
        <f t="shared" si="6"/>
        <v>16.551923076923135</v>
      </c>
      <c r="Y50" s="39">
        <f t="shared" si="7"/>
        <v>4.8611111111110938E-3</v>
      </c>
      <c r="Z50" s="44"/>
    </row>
    <row r="51" spans="2:26" x14ac:dyDescent="0.25">
      <c r="B51" s="38">
        <v>35</v>
      </c>
      <c r="C51" s="103">
        <v>0.35555555555555496</v>
      </c>
      <c r="D51" s="104">
        <v>0.36041666666666605</v>
      </c>
      <c r="E51" s="105">
        <v>0.36388888888888826</v>
      </c>
      <c r="F51" s="105">
        <v>0.36597222222222159</v>
      </c>
      <c r="G51" s="105">
        <v>0.36874999999999936</v>
      </c>
      <c r="H51" s="105">
        <v>0.37638888888888822</v>
      </c>
      <c r="I51" s="106">
        <v>0.38055555555555487</v>
      </c>
      <c r="J51" s="105">
        <v>0.38541666666666596</v>
      </c>
      <c r="K51" s="96">
        <v>0.38888888888888817</v>
      </c>
      <c r="L51" s="103">
        <v>0.3909722222222215</v>
      </c>
      <c r="M51" s="96">
        <v>0.39791666666666592</v>
      </c>
      <c r="N51" s="96">
        <v>0.39999999999999925</v>
      </c>
      <c r="O51" s="95">
        <v>0.4041666666666659</v>
      </c>
      <c r="P51" s="96">
        <v>0.40902777777777699</v>
      </c>
      <c r="Q51" s="96">
        <v>0.41458333333333253</v>
      </c>
      <c r="R51" s="96">
        <v>0.41805555555555474</v>
      </c>
      <c r="S51" s="96">
        <v>0.42013888888888806</v>
      </c>
      <c r="T51" s="96">
        <v>0.42291666666666583</v>
      </c>
      <c r="U51" s="103">
        <v>0.42777777777777692</v>
      </c>
      <c r="V51" s="20">
        <f t="shared" si="4"/>
        <v>28.689999999999998</v>
      </c>
      <c r="W51" s="21">
        <f t="shared" si="5"/>
        <v>7.2222222222221966E-2</v>
      </c>
      <c r="X51" s="22">
        <f t="shared" si="6"/>
        <v>16.551923076923135</v>
      </c>
      <c r="Y51" s="39">
        <f t="shared" si="7"/>
        <v>4.8611111111110938E-3</v>
      </c>
      <c r="Z51" s="44"/>
    </row>
    <row r="52" spans="2:26" x14ac:dyDescent="0.25">
      <c r="B52" s="38">
        <v>36</v>
      </c>
      <c r="C52" s="103">
        <v>0.36041666666666605</v>
      </c>
      <c r="D52" s="104">
        <v>0.36527777777777715</v>
      </c>
      <c r="E52" s="105">
        <v>0.36874999999999936</v>
      </c>
      <c r="F52" s="105">
        <v>0.37083333333333268</v>
      </c>
      <c r="G52" s="105">
        <v>0.37361111111111045</v>
      </c>
      <c r="H52" s="105">
        <v>0.38124999999999931</v>
      </c>
      <c r="I52" s="106">
        <v>0.38541666666666596</v>
      </c>
      <c r="J52" s="105">
        <v>0.39027777777777706</v>
      </c>
      <c r="K52" s="96">
        <v>0.39374999999999927</v>
      </c>
      <c r="L52" s="103">
        <v>0.39583333333333259</v>
      </c>
      <c r="M52" s="96">
        <v>0.40277777777777701</v>
      </c>
      <c r="N52" s="96">
        <v>0.40486111111111034</v>
      </c>
      <c r="O52" s="95">
        <v>0.40902777777777699</v>
      </c>
      <c r="P52" s="96">
        <v>0.41388888888888808</v>
      </c>
      <c r="Q52" s="96">
        <v>0.41944444444444362</v>
      </c>
      <c r="R52" s="96">
        <v>0.42291666666666583</v>
      </c>
      <c r="S52" s="96">
        <v>0.42499999999999916</v>
      </c>
      <c r="T52" s="96">
        <v>0.42777777777777692</v>
      </c>
      <c r="U52" s="103">
        <v>0.43263888888888802</v>
      </c>
      <c r="V52" s="20">
        <f t="shared" si="4"/>
        <v>28.689999999999998</v>
      </c>
      <c r="W52" s="21">
        <f t="shared" si="5"/>
        <v>7.2222222222221966E-2</v>
      </c>
      <c r="X52" s="22">
        <f t="shared" si="6"/>
        <v>16.551923076923135</v>
      </c>
      <c r="Y52" s="39">
        <f t="shared" si="7"/>
        <v>4.8611111111110938E-3</v>
      </c>
      <c r="Z52" s="44"/>
    </row>
    <row r="53" spans="2:26" x14ac:dyDescent="0.25">
      <c r="B53" s="38">
        <v>37</v>
      </c>
      <c r="C53" s="103">
        <v>0.36527777777777715</v>
      </c>
      <c r="D53" s="104">
        <v>0.37013888888888824</v>
      </c>
      <c r="E53" s="105">
        <v>0.37361111111111045</v>
      </c>
      <c r="F53" s="105">
        <v>0.37569444444444378</v>
      </c>
      <c r="G53" s="105">
        <v>0.37847222222222154</v>
      </c>
      <c r="H53" s="105">
        <v>0.38611111111111041</v>
      </c>
      <c r="I53" s="106">
        <v>0.39027777777777706</v>
      </c>
      <c r="J53" s="105">
        <v>0.39513888888888815</v>
      </c>
      <c r="K53" s="96">
        <v>0.39861111111111036</v>
      </c>
      <c r="L53" s="103">
        <v>0.40069444444444369</v>
      </c>
      <c r="M53" s="96">
        <v>0.40763888888888811</v>
      </c>
      <c r="N53" s="96">
        <v>0.40972222222222143</v>
      </c>
      <c r="O53" s="95">
        <v>0.41388888888888808</v>
      </c>
      <c r="P53" s="96">
        <v>0.41874999999999918</v>
      </c>
      <c r="Q53" s="96">
        <v>0.42430555555555471</v>
      </c>
      <c r="R53" s="96">
        <v>0.42777777777777692</v>
      </c>
      <c r="S53" s="96">
        <v>0.42986111111111025</v>
      </c>
      <c r="T53" s="96">
        <v>0.43263888888888802</v>
      </c>
      <c r="U53" s="103">
        <v>0.43749999999999911</v>
      </c>
      <c r="V53" s="20">
        <f t="shared" si="4"/>
        <v>28.689999999999998</v>
      </c>
      <c r="W53" s="21">
        <f t="shared" si="5"/>
        <v>7.2222222222221966E-2</v>
      </c>
      <c r="X53" s="22">
        <f t="shared" si="6"/>
        <v>16.551923076923135</v>
      </c>
      <c r="Y53" s="39">
        <f t="shared" si="7"/>
        <v>4.8611111111110938E-3</v>
      </c>
      <c r="Z53" s="44"/>
    </row>
    <row r="54" spans="2:26" x14ac:dyDescent="0.25">
      <c r="B54" s="38">
        <v>38</v>
      </c>
      <c r="C54" s="103">
        <v>0.37013888888888824</v>
      </c>
      <c r="D54" s="104">
        <v>0.37499999999999933</v>
      </c>
      <c r="E54" s="105">
        <v>0.37847222222222154</v>
      </c>
      <c r="F54" s="105">
        <v>0.38055555555555487</v>
      </c>
      <c r="G54" s="105">
        <v>0.38333333333333264</v>
      </c>
      <c r="H54" s="105">
        <v>0.3909722222222215</v>
      </c>
      <c r="I54" s="106">
        <v>0.39513888888888815</v>
      </c>
      <c r="J54" s="105">
        <v>0.39999999999999925</v>
      </c>
      <c r="K54" s="96">
        <v>0.40347222222222145</v>
      </c>
      <c r="L54" s="103">
        <v>0.40555555555555478</v>
      </c>
      <c r="M54" s="96">
        <v>0.4124999999999992</v>
      </c>
      <c r="N54" s="96">
        <v>0.41458333333333253</v>
      </c>
      <c r="O54" s="95">
        <v>0.41874999999999918</v>
      </c>
      <c r="P54" s="96">
        <v>0.42361111111111027</v>
      </c>
      <c r="Q54" s="96">
        <v>0.42916666666666581</v>
      </c>
      <c r="R54" s="96">
        <v>0.43263888888888802</v>
      </c>
      <c r="S54" s="96">
        <v>0.43472222222222134</v>
      </c>
      <c r="T54" s="96">
        <v>0.43749999999999911</v>
      </c>
      <c r="U54" s="103">
        <v>0.44236111111111021</v>
      </c>
      <c r="V54" s="20">
        <f t="shared" si="4"/>
        <v>28.689999999999998</v>
      </c>
      <c r="W54" s="21">
        <f t="shared" si="5"/>
        <v>7.2222222222221966E-2</v>
      </c>
      <c r="X54" s="22">
        <f t="shared" si="6"/>
        <v>16.551923076923135</v>
      </c>
      <c r="Y54" s="39">
        <f t="shared" si="7"/>
        <v>4.8611111111110938E-3</v>
      </c>
      <c r="Z54" s="44"/>
    </row>
    <row r="55" spans="2:26" x14ac:dyDescent="0.25">
      <c r="B55" s="38">
        <v>39</v>
      </c>
      <c r="C55" s="103">
        <v>0.37499999999999933</v>
      </c>
      <c r="D55" s="104">
        <v>0.37986111111111043</v>
      </c>
      <c r="E55" s="105">
        <v>0.38333333333333264</v>
      </c>
      <c r="F55" s="105">
        <v>0.38541666666666596</v>
      </c>
      <c r="G55" s="105">
        <v>0.38819444444444373</v>
      </c>
      <c r="H55" s="105">
        <v>0.39583333333333259</v>
      </c>
      <c r="I55" s="106">
        <v>0.39999999999999925</v>
      </c>
      <c r="J55" s="105">
        <v>0.40486111111111034</v>
      </c>
      <c r="K55" s="96">
        <v>0.40833333333333255</v>
      </c>
      <c r="L55" s="103">
        <v>0.41041666666666587</v>
      </c>
      <c r="M55" s="96">
        <v>0.41736111111111029</v>
      </c>
      <c r="N55" s="96">
        <v>0.41944444444444362</v>
      </c>
      <c r="O55" s="95">
        <v>0.42361111111111027</v>
      </c>
      <c r="P55" s="96">
        <v>0.42847222222222137</v>
      </c>
      <c r="Q55" s="96">
        <v>0.4340277777777769</v>
      </c>
      <c r="R55" s="96">
        <v>0.43749999999999911</v>
      </c>
      <c r="S55" s="96">
        <v>0.43958333333333244</v>
      </c>
      <c r="T55" s="96">
        <v>0.44236111111111021</v>
      </c>
      <c r="U55" s="103">
        <v>0.4472222222222213</v>
      </c>
      <c r="V55" s="20">
        <f t="shared" si="4"/>
        <v>28.689999999999998</v>
      </c>
      <c r="W55" s="21">
        <f t="shared" si="5"/>
        <v>7.2222222222221966E-2</v>
      </c>
      <c r="X55" s="22">
        <f t="shared" si="6"/>
        <v>16.551923076923135</v>
      </c>
      <c r="Y55" s="39">
        <f t="shared" si="7"/>
        <v>4.8611111111110938E-3</v>
      </c>
      <c r="Z55" s="44"/>
    </row>
    <row r="56" spans="2:26" x14ac:dyDescent="0.25">
      <c r="B56" s="38">
        <v>40</v>
      </c>
      <c r="C56" s="103">
        <v>0.37986111111111043</v>
      </c>
      <c r="D56" s="104">
        <v>0.38472222222222152</v>
      </c>
      <c r="E56" s="105">
        <v>0.38819444444444373</v>
      </c>
      <c r="F56" s="105">
        <v>0.39027777777777706</v>
      </c>
      <c r="G56" s="105">
        <v>0.39305555555555483</v>
      </c>
      <c r="H56" s="105">
        <v>0.40069444444444369</v>
      </c>
      <c r="I56" s="106">
        <v>0.40486111111111034</v>
      </c>
      <c r="J56" s="105">
        <v>0.40972222222222143</v>
      </c>
      <c r="K56" s="96">
        <v>0.41319444444444364</v>
      </c>
      <c r="L56" s="103">
        <v>0.41527777777777697</v>
      </c>
      <c r="M56" s="96">
        <v>0.42222222222222139</v>
      </c>
      <c r="N56" s="96">
        <v>0.42430555555555471</v>
      </c>
      <c r="O56" s="95">
        <v>0.42847222222222137</v>
      </c>
      <c r="P56" s="96">
        <v>0.43333333333333246</v>
      </c>
      <c r="Q56" s="96">
        <v>0.438888888888888</v>
      </c>
      <c r="R56" s="96">
        <v>0.44236111111111021</v>
      </c>
      <c r="S56" s="96">
        <v>0.44444444444444353</v>
      </c>
      <c r="T56" s="96">
        <v>0.4472222222222213</v>
      </c>
      <c r="U56" s="103">
        <v>0.45208333333333239</v>
      </c>
      <c r="V56" s="20">
        <f t="shared" si="4"/>
        <v>28.689999999999998</v>
      </c>
      <c r="W56" s="21">
        <f t="shared" si="5"/>
        <v>7.2222222222221966E-2</v>
      </c>
      <c r="X56" s="22">
        <f t="shared" si="6"/>
        <v>16.551923076923135</v>
      </c>
      <c r="Y56" s="39">
        <f t="shared" si="7"/>
        <v>4.8611111111110938E-3</v>
      </c>
      <c r="Z56" s="44"/>
    </row>
    <row r="57" spans="2:26" x14ac:dyDescent="0.25">
      <c r="B57" s="38">
        <v>41</v>
      </c>
      <c r="C57" s="103">
        <v>0.38472222222222152</v>
      </c>
      <c r="D57" s="104">
        <v>0.38958333333333262</v>
      </c>
      <c r="E57" s="105">
        <v>0.39305555555555483</v>
      </c>
      <c r="F57" s="105">
        <v>0.39513888888888815</v>
      </c>
      <c r="G57" s="105">
        <v>0.39791666666666592</v>
      </c>
      <c r="H57" s="105">
        <v>0.40555555555555478</v>
      </c>
      <c r="I57" s="106">
        <v>0.40972222222222143</v>
      </c>
      <c r="J57" s="105">
        <v>0.41458333333333253</v>
      </c>
      <c r="K57" s="96">
        <v>0.41805555555555474</v>
      </c>
      <c r="L57" s="103">
        <v>0.42013888888888806</v>
      </c>
      <c r="M57" s="96">
        <v>0.42708333333333248</v>
      </c>
      <c r="N57" s="96">
        <v>0.42916666666666581</v>
      </c>
      <c r="O57" s="95">
        <v>0.43333333333333246</v>
      </c>
      <c r="P57" s="96">
        <v>0.43819444444444355</v>
      </c>
      <c r="Q57" s="96">
        <v>0.44374999999999909</v>
      </c>
      <c r="R57" s="96">
        <v>0.4472222222222213</v>
      </c>
      <c r="S57" s="96">
        <v>0.44930555555555463</v>
      </c>
      <c r="T57" s="96">
        <v>0.45208333333333239</v>
      </c>
      <c r="U57" s="103">
        <v>0.45694444444444349</v>
      </c>
      <c r="V57" s="20">
        <f t="shared" si="4"/>
        <v>28.689999999999998</v>
      </c>
      <c r="W57" s="21">
        <f t="shared" si="5"/>
        <v>7.2222222222221966E-2</v>
      </c>
      <c r="X57" s="22">
        <f t="shared" si="6"/>
        <v>16.551923076923135</v>
      </c>
      <c r="Y57" s="39">
        <f t="shared" si="7"/>
        <v>4.8611111111110938E-3</v>
      </c>
      <c r="Z57" s="44"/>
    </row>
    <row r="58" spans="2:26" x14ac:dyDescent="0.25">
      <c r="B58" s="38">
        <v>42</v>
      </c>
      <c r="C58" s="103">
        <v>0.38958333333333262</v>
      </c>
      <c r="D58" s="104">
        <v>0.39444444444444371</v>
      </c>
      <c r="E58" s="105">
        <v>0.39791666666666592</v>
      </c>
      <c r="F58" s="105">
        <v>0.39999999999999925</v>
      </c>
      <c r="G58" s="105">
        <v>0.40277777777777701</v>
      </c>
      <c r="H58" s="105">
        <v>0.41041666666666587</v>
      </c>
      <c r="I58" s="106">
        <v>0.41458333333333253</v>
      </c>
      <c r="J58" s="105">
        <v>0.41944444444444362</v>
      </c>
      <c r="K58" s="96">
        <v>0.42291666666666583</v>
      </c>
      <c r="L58" s="103">
        <v>0.42499999999999916</v>
      </c>
      <c r="M58" s="96">
        <v>0.43194444444444358</v>
      </c>
      <c r="N58" s="96">
        <v>0.4340277777777769</v>
      </c>
      <c r="O58" s="95">
        <v>0.43819444444444355</v>
      </c>
      <c r="P58" s="96">
        <v>0.44305555555555465</v>
      </c>
      <c r="Q58" s="96">
        <v>0.44861111111111018</v>
      </c>
      <c r="R58" s="96">
        <v>0.45208333333333239</v>
      </c>
      <c r="S58" s="96">
        <v>0.45416666666666572</v>
      </c>
      <c r="T58" s="96">
        <v>0.45694444444444349</v>
      </c>
      <c r="U58" s="103">
        <v>0.46180555555555458</v>
      </c>
      <c r="V58" s="20">
        <f t="shared" si="4"/>
        <v>28.689999999999998</v>
      </c>
      <c r="W58" s="21">
        <f t="shared" si="5"/>
        <v>7.2222222222221966E-2</v>
      </c>
      <c r="X58" s="22">
        <f t="shared" si="6"/>
        <v>16.551923076923135</v>
      </c>
      <c r="Y58" s="39">
        <f t="shared" si="7"/>
        <v>4.8611111111110938E-3</v>
      </c>
      <c r="Z58" s="44"/>
    </row>
    <row r="59" spans="2:26" x14ac:dyDescent="0.25">
      <c r="B59" s="38">
        <v>43</v>
      </c>
      <c r="C59" s="103">
        <v>0.39444444444444371</v>
      </c>
      <c r="D59" s="104">
        <v>0.3993055555555548</v>
      </c>
      <c r="E59" s="105">
        <v>0.40277777777777701</v>
      </c>
      <c r="F59" s="105">
        <v>0.40486111111111034</v>
      </c>
      <c r="G59" s="105">
        <v>0.40763888888888811</v>
      </c>
      <c r="H59" s="105">
        <v>0.41527777777777697</v>
      </c>
      <c r="I59" s="106">
        <v>0.41944444444444362</v>
      </c>
      <c r="J59" s="105">
        <v>0.42430555555555471</v>
      </c>
      <c r="K59" s="96">
        <v>0.42777777777777692</v>
      </c>
      <c r="L59" s="103">
        <v>0.42986111111111025</v>
      </c>
      <c r="M59" s="96">
        <v>0.43680555555555467</v>
      </c>
      <c r="N59" s="96">
        <v>0.438888888888888</v>
      </c>
      <c r="O59" s="95">
        <v>0.44305555555555465</v>
      </c>
      <c r="P59" s="96">
        <v>0.44791666666666574</v>
      </c>
      <c r="Q59" s="96">
        <v>0.45347222222222128</v>
      </c>
      <c r="R59" s="96">
        <v>0.45694444444444349</v>
      </c>
      <c r="S59" s="96">
        <v>0.45902777777777681</v>
      </c>
      <c r="T59" s="96">
        <v>0.46180555555555458</v>
      </c>
      <c r="U59" s="103">
        <v>0.46666666666666567</v>
      </c>
      <c r="V59" s="20">
        <f t="shared" si="4"/>
        <v>28.689999999999998</v>
      </c>
      <c r="W59" s="21">
        <f t="shared" si="5"/>
        <v>7.2222222222221966E-2</v>
      </c>
      <c r="X59" s="22">
        <f t="shared" si="6"/>
        <v>16.551923076923135</v>
      </c>
      <c r="Y59" s="39">
        <f t="shared" si="7"/>
        <v>4.8611111111110938E-3</v>
      </c>
      <c r="Z59" s="44"/>
    </row>
    <row r="60" spans="2:26" x14ac:dyDescent="0.25">
      <c r="B60" s="38">
        <v>44</v>
      </c>
      <c r="C60" s="103">
        <v>0.3993055555555548</v>
      </c>
      <c r="D60" s="104">
        <v>0.4041666666666659</v>
      </c>
      <c r="E60" s="105">
        <v>0.40763888888888811</v>
      </c>
      <c r="F60" s="105">
        <v>0.40972222222222143</v>
      </c>
      <c r="G60" s="105">
        <v>0.4124999999999992</v>
      </c>
      <c r="H60" s="105">
        <v>0.42013888888888806</v>
      </c>
      <c r="I60" s="106">
        <v>0.42430555555555471</v>
      </c>
      <c r="J60" s="105">
        <v>0.42916666666666581</v>
      </c>
      <c r="K60" s="96">
        <v>0.43263888888888802</v>
      </c>
      <c r="L60" s="103">
        <v>0.43472222222222134</v>
      </c>
      <c r="M60" s="96">
        <v>0.44166666666666576</v>
      </c>
      <c r="N60" s="96">
        <v>0.44374999999999909</v>
      </c>
      <c r="O60" s="95">
        <v>0.44791666666666574</v>
      </c>
      <c r="P60" s="96">
        <v>0.45277777777777684</v>
      </c>
      <c r="Q60" s="96">
        <v>0.45833333333333237</v>
      </c>
      <c r="R60" s="96">
        <v>0.46180555555555458</v>
      </c>
      <c r="S60" s="96">
        <v>0.46388888888888791</v>
      </c>
      <c r="T60" s="96">
        <v>0.46666666666666567</v>
      </c>
      <c r="U60" s="103">
        <v>0.47152777777777677</v>
      </c>
      <c r="V60" s="20">
        <f t="shared" si="4"/>
        <v>28.689999999999998</v>
      </c>
      <c r="W60" s="21">
        <f t="shared" si="5"/>
        <v>7.2222222222221966E-2</v>
      </c>
      <c r="X60" s="22">
        <f t="shared" si="6"/>
        <v>16.551923076923135</v>
      </c>
      <c r="Y60" s="39">
        <f t="shared" si="7"/>
        <v>4.8611111111110938E-3</v>
      </c>
      <c r="Z60" s="44"/>
    </row>
    <row r="61" spans="2:26" x14ac:dyDescent="0.25">
      <c r="B61" s="38">
        <v>45</v>
      </c>
      <c r="C61" s="103">
        <v>0.4041666666666659</v>
      </c>
      <c r="D61" s="104">
        <v>0.40902777777777699</v>
      </c>
      <c r="E61" s="105">
        <v>0.4124999999999992</v>
      </c>
      <c r="F61" s="105">
        <v>0.41458333333333253</v>
      </c>
      <c r="G61" s="105">
        <v>0.41736111111111029</v>
      </c>
      <c r="H61" s="105">
        <v>0.42499999999999916</v>
      </c>
      <c r="I61" s="106">
        <v>0.42916666666666581</v>
      </c>
      <c r="J61" s="105">
        <v>0.4340277777777769</v>
      </c>
      <c r="K61" s="96">
        <v>0.43749999999999911</v>
      </c>
      <c r="L61" s="103">
        <v>0.43958333333333244</v>
      </c>
      <c r="M61" s="96">
        <v>0.44652777777777686</v>
      </c>
      <c r="N61" s="96">
        <v>0.44861111111111018</v>
      </c>
      <c r="O61" s="95">
        <v>0.45277777777777684</v>
      </c>
      <c r="P61" s="96">
        <v>0.45763888888888793</v>
      </c>
      <c r="Q61" s="96">
        <v>0.46319444444444346</v>
      </c>
      <c r="R61" s="96">
        <v>0.46666666666666567</v>
      </c>
      <c r="S61" s="96">
        <v>0.468749999999999</v>
      </c>
      <c r="T61" s="96">
        <v>0.47152777777777677</v>
      </c>
      <c r="U61" s="103">
        <v>0.47638888888888786</v>
      </c>
      <c r="V61" s="20">
        <f t="shared" si="4"/>
        <v>28.689999999999998</v>
      </c>
      <c r="W61" s="21">
        <f t="shared" si="5"/>
        <v>7.2222222222221966E-2</v>
      </c>
      <c r="X61" s="22">
        <f t="shared" si="6"/>
        <v>16.551923076923135</v>
      </c>
      <c r="Y61" s="39">
        <f t="shared" si="7"/>
        <v>4.8611111111110938E-3</v>
      </c>
      <c r="Z61" s="44"/>
    </row>
    <row r="62" spans="2:26" x14ac:dyDescent="0.25">
      <c r="B62" s="38">
        <v>46</v>
      </c>
      <c r="C62" s="103">
        <v>0.40902777777777699</v>
      </c>
      <c r="D62" s="104">
        <v>0.41388888888888808</v>
      </c>
      <c r="E62" s="105">
        <v>0.41736111111111029</v>
      </c>
      <c r="F62" s="105">
        <v>0.41944444444444362</v>
      </c>
      <c r="G62" s="105">
        <v>0.42222222222222139</v>
      </c>
      <c r="H62" s="105">
        <v>0.42986111111111025</v>
      </c>
      <c r="I62" s="106">
        <v>0.4340277777777769</v>
      </c>
      <c r="J62" s="105">
        <v>0.438888888888888</v>
      </c>
      <c r="K62" s="96">
        <v>0.44236111111111021</v>
      </c>
      <c r="L62" s="103">
        <v>0.44444444444444353</v>
      </c>
      <c r="M62" s="96">
        <v>0.45138888888888795</v>
      </c>
      <c r="N62" s="96">
        <v>0.45347222222222128</v>
      </c>
      <c r="O62" s="95">
        <v>0.45763888888888793</v>
      </c>
      <c r="P62" s="96">
        <v>0.46249999999999902</v>
      </c>
      <c r="Q62" s="96">
        <v>0.46805555555555456</v>
      </c>
      <c r="R62" s="96">
        <v>0.47152777777777677</v>
      </c>
      <c r="S62" s="96">
        <v>0.47361111111111009</v>
      </c>
      <c r="T62" s="96">
        <v>0.47638888888888786</v>
      </c>
      <c r="U62" s="103">
        <v>0.48124999999999896</v>
      </c>
      <c r="V62" s="20">
        <f t="shared" si="4"/>
        <v>28.689999999999998</v>
      </c>
      <c r="W62" s="21">
        <f t="shared" si="5"/>
        <v>7.2222222222221966E-2</v>
      </c>
      <c r="X62" s="22">
        <f t="shared" si="6"/>
        <v>16.551923076923135</v>
      </c>
      <c r="Y62" s="39">
        <f t="shared" si="7"/>
        <v>4.8611111111110938E-3</v>
      </c>
      <c r="Z62" s="44"/>
    </row>
    <row r="63" spans="2:26" x14ac:dyDescent="0.25">
      <c r="B63" s="38">
        <v>47</v>
      </c>
      <c r="C63" s="103">
        <v>0.41388888888888808</v>
      </c>
      <c r="D63" s="104">
        <v>0.41874999999999918</v>
      </c>
      <c r="E63" s="105">
        <v>0.42222222222222139</v>
      </c>
      <c r="F63" s="105">
        <v>0.42430555555555471</v>
      </c>
      <c r="G63" s="105">
        <v>0.42708333333333248</v>
      </c>
      <c r="H63" s="105">
        <v>0.43472222222222134</v>
      </c>
      <c r="I63" s="106">
        <v>0.438888888888888</v>
      </c>
      <c r="J63" s="105">
        <v>0.44374999999999909</v>
      </c>
      <c r="K63" s="96">
        <v>0.4472222222222213</v>
      </c>
      <c r="L63" s="103">
        <v>0.44930555555555463</v>
      </c>
      <c r="M63" s="96">
        <v>0.45624999999999905</v>
      </c>
      <c r="N63" s="96">
        <v>0.45833333333333237</v>
      </c>
      <c r="O63" s="95">
        <v>0.46249999999999902</v>
      </c>
      <c r="P63" s="96">
        <v>0.46736111111111012</v>
      </c>
      <c r="Q63" s="96">
        <v>0.47291666666666565</v>
      </c>
      <c r="R63" s="96">
        <v>0.47638888888888786</v>
      </c>
      <c r="S63" s="96">
        <v>0.47847222222222119</v>
      </c>
      <c r="T63" s="96">
        <v>0.48124999999999896</v>
      </c>
      <c r="U63" s="103">
        <v>0.48611111111111005</v>
      </c>
      <c r="V63" s="20">
        <f t="shared" si="4"/>
        <v>28.689999999999998</v>
      </c>
      <c r="W63" s="21">
        <f t="shared" si="5"/>
        <v>7.2222222222221966E-2</v>
      </c>
      <c r="X63" s="22">
        <f t="shared" si="6"/>
        <v>16.551923076923135</v>
      </c>
      <c r="Y63" s="39">
        <f t="shared" si="7"/>
        <v>4.8611111111110938E-3</v>
      </c>
      <c r="Z63" s="44"/>
    </row>
    <row r="64" spans="2:26" x14ac:dyDescent="0.25">
      <c r="B64" s="38">
        <v>48</v>
      </c>
      <c r="C64" s="103">
        <v>0.41874999999999918</v>
      </c>
      <c r="D64" s="104">
        <v>0.42361111111111027</v>
      </c>
      <c r="E64" s="105">
        <v>0.42708333333333248</v>
      </c>
      <c r="F64" s="105">
        <v>0.42916666666666581</v>
      </c>
      <c r="G64" s="105">
        <v>0.43194444444444358</v>
      </c>
      <c r="H64" s="105">
        <v>0.43958333333333244</v>
      </c>
      <c r="I64" s="106">
        <v>0.44374999999999909</v>
      </c>
      <c r="J64" s="105">
        <v>0.44861111111111018</v>
      </c>
      <c r="K64" s="96">
        <v>0.45208333333333239</v>
      </c>
      <c r="L64" s="103">
        <v>0.45416666666666572</v>
      </c>
      <c r="M64" s="96">
        <v>0.46111111111111014</v>
      </c>
      <c r="N64" s="96">
        <v>0.46319444444444346</v>
      </c>
      <c r="O64" s="95">
        <v>0.46736111111111012</v>
      </c>
      <c r="P64" s="96">
        <v>0.47222222222222121</v>
      </c>
      <c r="Q64" s="96">
        <v>0.47777777777777675</v>
      </c>
      <c r="R64" s="96">
        <v>0.48124999999999896</v>
      </c>
      <c r="S64" s="96">
        <v>0.48333333333333228</v>
      </c>
      <c r="T64" s="96">
        <v>0.48611111111111005</v>
      </c>
      <c r="U64" s="103">
        <v>0.49097222222222114</v>
      </c>
      <c r="V64" s="20">
        <f t="shared" si="4"/>
        <v>28.689999999999998</v>
      </c>
      <c r="W64" s="21">
        <f t="shared" si="5"/>
        <v>7.2222222222221966E-2</v>
      </c>
      <c r="X64" s="22">
        <f t="shared" si="6"/>
        <v>16.551923076923135</v>
      </c>
      <c r="Y64" s="39">
        <f t="shared" si="7"/>
        <v>4.8611111111110938E-3</v>
      </c>
      <c r="Z64" s="44"/>
    </row>
    <row r="65" spans="2:26" x14ac:dyDescent="0.25">
      <c r="B65" s="38">
        <v>49</v>
      </c>
      <c r="C65" s="103">
        <v>0.42361111111111027</v>
      </c>
      <c r="D65" s="104">
        <v>0.42847222222222137</v>
      </c>
      <c r="E65" s="105">
        <v>0.43194444444444358</v>
      </c>
      <c r="F65" s="105">
        <v>0.4340277777777769</v>
      </c>
      <c r="G65" s="105">
        <v>0.43680555555555467</v>
      </c>
      <c r="H65" s="105">
        <v>0.44444444444444353</v>
      </c>
      <c r="I65" s="106">
        <v>0.44861111111111018</v>
      </c>
      <c r="J65" s="105">
        <v>0.45347222222222128</v>
      </c>
      <c r="K65" s="96">
        <v>0.45694444444444349</v>
      </c>
      <c r="L65" s="103">
        <v>0.45902777777777681</v>
      </c>
      <c r="M65" s="96">
        <v>0.46597222222222123</v>
      </c>
      <c r="N65" s="96">
        <v>0.46805555555555456</v>
      </c>
      <c r="O65" s="95">
        <v>0.47222222222222121</v>
      </c>
      <c r="P65" s="96">
        <v>0.4770833333333323</v>
      </c>
      <c r="Q65" s="96">
        <v>0.48263888888888784</v>
      </c>
      <c r="R65" s="96">
        <v>0.48611111111111005</v>
      </c>
      <c r="S65" s="96">
        <v>0.48819444444444338</v>
      </c>
      <c r="T65" s="96">
        <v>0.49097222222222114</v>
      </c>
      <c r="U65" s="103">
        <v>0.49583333333333224</v>
      </c>
      <c r="V65" s="20">
        <f t="shared" si="4"/>
        <v>28.689999999999998</v>
      </c>
      <c r="W65" s="21">
        <f t="shared" si="5"/>
        <v>7.2222222222221966E-2</v>
      </c>
      <c r="X65" s="22">
        <f t="shared" si="6"/>
        <v>16.551923076923135</v>
      </c>
      <c r="Y65" s="39">
        <f t="shared" si="7"/>
        <v>4.8611111111110938E-3</v>
      </c>
      <c r="Z65" s="44"/>
    </row>
    <row r="66" spans="2:26" x14ac:dyDescent="0.25">
      <c r="B66" s="38">
        <v>50</v>
      </c>
      <c r="C66" s="103">
        <v>0.42847222222222137</v>
      </c>
      <c r="D66" s="104">
        <v>0.43333333333333246</v>
      </c>
      <c r="E66" s="105">
        <v>0.43680555555555467</v>
      </c>
      <c r="F66" s="105">
        <v>0.438888888888888</v>
      </c>
      <c r="G66" s="105">
        <v>0.44166666666666576</v>
      </c>
      <c r="H66" s="105">
        <v>0.44930555555555463</v>
      </c>
      <c r="I66" s="106">
        <v>0.45347222222222128</v>
      </c>
      <c r="J66" s="105">
        <v>0.45833333333333237</v>
      </c>
      <c r="K66" s="96">
        <v>0.46180555555555458</v>
      </c>
      <c r="L66" s="103">
        <v>0.46388888888888791</v>
      </c>
      <c r="M66" s="96">
        <v>0.47083333333333233</v>
      </c>
      <c r="N66" s="96">
        <v>0.47291666666666565</v>
      </c>
      <c r="O66" s="95">
        <v>0.4770833333333323</v>
      </c>
      <c r="P66" s="96">
        <v>0.4819444444444434</v>
      </c>
      <c r="Q66" s="96">
        <v>0.48749999999999893</v>
      </c>
      <c r="R66" s="96">
        <v>0.49097222222222114</v>
      </c>
      <c r="S66" s="96">
        <v>0.49305555555555447</v>
      </c>
      <c r="T66" s="96">
        <v>0.49583333333333224</v>
      </c>
      <c r="U66" s="103">
        <v>0.50069444444444333</v>
      </c>
      <c r="V66" s="20">
        <f t="shared" si="4"/>
        <v>28.689999999999998</v>
      </c>
      <c r="W66" s="21">
        <f t="shared" si="5"/>
        <v>7.2222222222221966E-2</v>
      </c>
      <c r="X66" s="22">
        <f t="shared" si="6"/>
        <v>16.551923076923135</v>
      </c>
      <c r="Y66" s="39">
        <f t="shared" si="7"/>
        <v>4.8611111111110938E-3</v>
      </c>
      <c r="Z66" s="44"/>
    </row>
    <row r="67" spans="2:26" x14ac:dyDescent="0.25">
      <c r="B67" s="38">
        <v>51</v>
      </c>
      <c r="C67" s="103">
        <v>0.43333333333333246</v>
      </c>
      <c r="D67" s="104">
        <v>0.43819444444444355</v>
      </c>
      <c r="E67" s="105">
        <v>0.44166666666666576</v>
      </c>
      <c r="F67" s="105">
        <v>0.44374999999999909</v>
      </c>
      <c r="G67" s="105">
        <v>0.44652777777777686</v>
      </c>
      <c r="H67" s="105">
        <v>0.45416666666666572</v>
      </c>
      <c r="I67" s="106">
        <v>0.45833333333333237</v>
      </c>
      <c r="J67" s="105">
        <v>0.46319444444444346</v>
      </c>
      <c r="K67" s="96">
        <v>0.46666666666666567</v>
      </c>
      <c r="L67" s="103">
        <v>0.468749999999999</v>
      </c>
      <c r="M67" s="96">
        <v>0.47569444444444342</v>
      </c>
      <c r="N67" s="96">
        <v>0.47777777777777675</v>
      </c>
      <c r="O67" s="95">
        <v>0.4819444444444434</v>
      </c>
      <c r="P67" s="96">
        <v>0.48680555555555449</v>
      </c>
      <c r="Q67" s="96">
        <v>0.49236111111111003</v>
      </c>
      <c r="R67" s="96">
        <v>0.49583333333333224</v>
      </c>
      <c r="S67" s="96">
        <v>0.49791666666666556</v>
      </c>
      <c r="T67" s="96">
        <v>0.50069444444444333</v>
      </c>
      <c r="U67" s="103">
        <v>0.50555555555555443</v>
      </c>
      <c r="V67" s="20">
        <f t="shared" si="4"/>
        <v>28.689999999999998</v>
      </c>
      <c r="W67" s="21">
        <f t="shared" si="5"/>
        <v>7.2222222222221966E-2</v>
      </c>
      <c r="X67" s="22">
        <f t="shared" si="6"/>
        <v>16.551923076923135</v>
      </c>
      <c r="Y67" s="39">
        <f t="shared" si="7"/>
        <v>4.8611111111110938E-3</v>
      </c>
      <c r="Z67" s="44"/>
    </row>
    <row r="68" spans="2:26" x14ac:dyDescent="0.25">
      <c r="B68" s="38">
        <v>52</v>
      </c>
      <c r="C68" s="103">
        <v>0.43819444444444355</v>
      </c>
      <c r="D68" s="104">
        <v>0.44305555555555465</v>
      </c>
      <c r="E68" s="105">
        <v>0.44652777777777686</v>
      </c>
      <c r="F68" s="105">
        <v>0.44861111111111018</v>
      </c>
      <c r="G68" s="105">
        <v>0.45138888888888795</v>
      </c>
      <c r="H68" s="105">
        <v>0.45902777777777681</v>
      </c>
      <c r="I68" s="106">
        <v>0.46319444444444346</v>
      </c>
      <c r="J68" s="105">
        <v>0.46805555555555456</v>
      </c>
      <c r="K68" s="96">
        <v>0.47152777777777677</v>
      </c>
      <c r="L68" s="103">
        <v>0.47361111111111009</v>
      </c>
      <c r="M68" s="96">
        <v>0.48055555555555451</v>
      </c>
      <c r="N68" s="96">
        <v>0.48263888888888784</v>
      </c>
      <c r="O68" s="95">
        <v>0.48680555555555449</v>
      </c>
      <c r="P68" s="96">
        <v>0.49166666666666559</v>
      </c>
      <c r="Q68" s="96">
        <v>0.49722222222222112</v>
      </c>
      <c r="R68" s="96">
        <v>0.50069444444444333</v>
      </c>
      <c r="S68" s="96">
        <v>0.50277777777777666</v>
      </c>
      <c r="T68" s="96">
        <v>0.50555555555555443</v>
      </c>
      <c r="U68" s="103">
        <v>0.51041666666666552</v>
      </c>
      <c r="V68" s="20">
        <f t="shared" si="4"/>
        <v>28.689999999999998</v>
      </c>
      <c r="W68" s="21">
        <f t="shared" si="5"/>
        <v>7.2222222222221966E-2</v>
      </c>
      <c r="X68" s="22">
        <f t="shared" si="6"/>
        <v>16.551923076923135</v>
      </c>
      <c r="Y68" s="39">
        <f t="shared" si="7"/>
        <v>4.8611111111110938E-3</v>
      </c>
      <c r="Z68" s="44"/>
    </row>
    <row r="69" spans="2:26" x14ac:dyDescent="0.25">
      <c r="B69" s="38">
        <v>53</v>
      </c>
      <c r="C69" s="103">
        <v>0.44305555555555465</v>
      </c>
      <c r="D69" s="104">
        <v>0.44791666666666574</v>
      </c>
      <c r="E69" s="105">
        <v>0.45138888888888795</v>
      </c>
      <c r="F69" s="105">
        <v>0.45347222222222128</v>
      </c>
      <c r="G69" s="105">
        <v>0.45624999999999905</v>
      </c>
      <c r="H69" s="105">
        <v>0.46388888888888791</v>
      </c>
      <c r="I69" s="106">
        <v>0.46805555555555456</v>
      </c>
      <c r="J69" s="105">
        <v>0.47291666666666565</v>
      </c>
      <c r="K69" s="96">
        <v>0.47638888888888786</v>
      </c>
      <c r="L69" s="103">
        <v>0.47847222222222119</v>
      </c>
      <c r="M69" s="96">
        <v>0.48541666666666561</v>
      </c>
      <c r="N69" s="96">
        <v>0.48749999999999893</v>
      </c>
      <c r="O69" s="95">
        <v>0.49166666666666559</v>
      </c>
      <c r="P69" s="96">
        <v>0.49652777777777668</v>
      </c>
      <c r="Q69" s="96">
        <v>0.50208333333333222</v>
      </c>
      <c r="R69" s="96">
        <v>0.50555555555555443</v>
      </c>
      <c r="S69" s="96">
        <v>0.50763888888888775</v>
      </c>
      <c r="T69" s="96">
        <v>0.51041666666666552</v>
      </c>
      <c r="U69" s="103">
        <v>0.51527777777777661</v>
      </c>
      <c r="V69" s="20">
        <f t="shared" si="4"/>
        <v>28.689999999999998</v>
      </c>
      <c r="W69" s="21">
        <f t="shared" si="5"/>
        <v>7.2222222222221966E-2</v>
      </c>
      <c r="X69" s="22">
        <f t="shared" si="6"/>
        <v>16.551923076923135</v>
      </c>
      <c r="Y69" s="39">
        <f t="shared" si="7"/>
        <v>4.8611111111110938E-3</v>
      </c>
      <c r="Z69" s="44"/>
    </row>
    <row r="70" spans="2:26" x14ac:dyDescent="0.25">
      <c r="B70" s="38">
        <v>54</v>
      </c>
      <c r="C70" s="103">
        <v>0.44791666666666574</v>
      </c>
      <c r="D70" s="104">
        <v>0.45277777777777684</v>
      </c>
      <c r="E70" s="105">
        <v>0.45624999999999905</v>
      </c>
      <c r="F70" s="105">
        <v>0.45833333333333237</v>
      </c>
      <c r="G70" s="105">
        <v>0.46111111111111014</v>
      </c>
      <c r="H70" s="105">
        <v>0.468749999999999</v>
      </c>
      <c r="I70" s="106">
        <v>0.47291666666666565</v>
      </c>
      <c r="J70" s="105">
        <v>0.47777777777777675</v>
      </c>
      <c r="K70" s="96">
        <v>0.48124999999999896</v>
      </c>
      <c r="L70" s="103">
        <v>0.48333333333333228</v>
      </c>
      <c r="M70" s="96">
        <v>0.4902777777777767</v>
      </c>
      <c r="N70" s="96">
        <v>0.49236111111111003</v>
      </c>
      <c r="O70" s="95">
        <v>0.49652777777777668</v>
      </c>
      <c r="P70" s="96">
        <v>0.50138888888888777</v>
      </c>
      <c r="Q70" s="96">
        <v>0.50694444444444331</v>
      </c>
      <c r="R70" s="96">
        <v>0.51041666666666552</v>
      </c>
      <c r="S70" s="96">
        <v>0.51249999999999885</v>
      </c>
      <c r="T70" s="96">
        <v>0.51527777777777661</v>
      </c>
      <c r="U70" s="103">
        <v>0.52013888888888771</v>
      </c>
      <c r="V70" s="20">
        <f t="shared" si="4"/>
        <v>28.689999999999998</v>
      </c>
      <c r="W70" s="21">
        <f t="shared" si="5"/>
        <v>7.2222222222221966E-2</v>
      </c>
      <c r="X70" s="22">
        <f t="shared" si="6"/>
        <v>16.551923076923135</v>
      </c>
      <c r="Y70" s="39">
        <f t="shared" si="7"/>
        <v>4.8611111111110938E-3</v>
      </c>
      <c r="Z70" s="44"/>
    </row>
    <row r="71" spans="2:26" x14ac:dyDescent="0.25">
      <c r="B71" s="38">
        <v>55</v>
      </c>
      <c r="C71" s="103">
        <v>0.45277777777777684</v>
      </c>
      <c r="D71" s="104">
        <v>0.45763888888888793</v>
      </c>
      <c r="E71" s="105">
        <v>0.46111111111111014</v>
      </c>
      <c r="F71" s="105">
        <v>0.46319444444444346</v>
      </c>
      <c r="G71" s="105">
        <v>0.46597222222222123</v>
      </c>
      <c r="H71" s="105">
        <v>0.47361111111111009</v>
      </c>
      <c r="I71" s="106">
        <v>0.47777777777777675</v>
      </c>
      <c r="J71" s="105">
        <v>0.48263888888888784</v>
      </c>
      <c r="K71" s="96">
        <v>0.48611111111111005</v>
      </c>
      <c r="L71" s="103">
        <v>0.48819444444444338</v>
      </c>
      <c r="M71" s="96">
        <v>0.4951388888888878</v>
      </c>
      <c r="N71" s="96">
        <v>0.49722222222222112</v>
      </c>
      <c r="O71" s="95">
        <v>0.50138888888888777</v>
      </c>
      <c r="P71" s="96">
        <v>0.50624999999999887</v>
      </c>
      <c r="Q71" s="96">
        <v>0.5118055555555544</v>
      </c>
      <c r="R71" s="96">
        <v>0.51527777777777661</v>
      </c>
      <c r="S71" s="96">
        <v>0.51736111111110994</v>
      </c>
      <c r="T71" s="96">
        <v>0.52013888888888771</v>
      </c>
      <c r="U71" s="103">
        <v>0.5249999999999988</v>
      </c>
      <c r="V71" s="20">
        <f t="shared" si="4"/>
        <v>28.689999999999998</v>
      </c>
      <c r="W71" s="21">
        <f t="shared" si="5"/>
        <v>7.2222222222221966E-2</v>
      </c>
      <c r="X71" s="22">
        <f t="shared" si="6"/>
        <v>16.551923076923135</v>
      </c>
      <c r="Y71" s="39">
        <f t="shared" si="7"/>
        <v>4.8611111111110938E-3</v>
      </c>
      <c r="Z71" s="44"/>
    </row>
    <row r="72" spans="2:26" x14ac:dyDescent="0.25">
      <c r="B72" s="38">
        <v>56</v>
      </c>
      <c r="C72" s="103">
        <v>0.45763888888888793</v>
      </c>
      <c r="D72" s="104">
        <v>0.46249999999999902</v>
      </c>
      <c r="E72" s="105">
        <v>0.46597222222222123</v>
      </c>
      <c r="F72" s="105">
        <v>0.46805555555555456</v>
      </c>
      <c r="G72" s="105">
        <v>0.47083333333333233</v>
      </c>
      <c r="H72" s="105">
        <v>0.47847222222222119</v>
      </c>
      <c r="I72" s="106">
        <v>0.48263888888888784</v>
      </c>
      <c r="J72" s="105">
        <v>0.48749999999999893</v>
      </c>
      <c r="K72" s="96">
        <v>0.49097222222222114</v>
      </c>
      <c r="L72" s="103">
        <v>0.49305555555555447</v>
      </c>
      <c r="M72" s="96">
        <v>0.49999999999999889</v>
      </c>
      <c r="N72" s="96">
        <v>0.50208333333333222</v>
      </c>
      <c r="O72" s="95">
        <v>0.50624999999999887</v>
      </c>
      <c r="P72" s="96">
        <v>0.51111111111110996</v>
      </c>
      <c r="Q72" s="96">
        <v>0.5166666666666655</v>
      </c>
      <c r="R72" s="96">
        <v>0.52013888888888771</v>
      </c>
      <c r="S72" s="96">
        <v>0.52222222222222103</v>
      </c>
      <c r="T72" s="96">
        <v>0.5249999999999988</v>
      </c>
      <c r="U72" s="103">
        <v>0.52986111111110989</v>
      </c>
      <c r="V72" s="20">
        <f t="shared" si="4"/>
        <v>28.689999999999998</v>
      </c>
      <c r="W72" s="21">
        <f t="shared" si="5"/>
        <v>7.2222222222221966E-2</v>
      </c>
      <c r="X72" s="22">
        <f t="shared" si="6"/>
        <v>16.551923076923135</v>
      </c>
      <c r="Y72" s="39">
        <f t="shared" si="7"/>
        <v>4.8611111111110938E-3</v>
      </c>
      <c r="Z72" s="44"/>
    </row>
    <row r="73" spans="2:26" x14ac:dyDescent="0.25">
      <c r="B73" s="38">
        <v>57</v>
      </c>
      <c r="C73" s="103">
        <v>0.46249999999999902</v>
      </c>
      <c r="D73" s="104">
        <v>0.46736111111111012</v>
      </c>
      <c r="E73" s="105">
        <v>0.47083333333333233</v>
      </c>
      <c r="F73" s="105">
        <v>0.47291666666666565</v>
      </c>
      <c r="G73" s="105">
        <v>0.47569444444444342</v>
      </c>
      <c r="H73" s="105">
        <v>0.48333333333333228</v>
      </c>
      <c r="I73" s="106">
        <v>0.48749999999999893</v>
      </c>
      <c r="J73" s="105">
        <v>0.49236111111111003</v>
      </c>
      <c r="K73" s="96">
        <v>0.49583333333333224</v>
      </c>
      <c r="L73" s="103">
        <v>0.49791666666666556</v>
      </c>
      <c r="M73" s="96">
        <v>0.50486111111110998</v>
      </c>
      <c r="N73" s="96">
        <v>0.50694444444444331</v>
      </c>
      <c r="O73" s="95">
        <v>0.51111111111110996</v>
      </c>
      <c r="P73" s="96">
        <v>0.51597222222222106</v>
      </c>
      <c r="Q73" s="96">
        <v>0.52152777777777659</v>
      </c>
      <c r="R73" s="96">
        <v>0.5249999999999988</v>
      </c>
      <c r="S73" s="96">
        <v>0.52708333333333213</v>
      </c>
      <c r="T73" s="96">
        <v>0.52986111111110989</v>
      </c>
      <c r="U73" s="103">
        <v>0.53472222222222099</v>
      </c>
      <c r="V73" s="20">
        <f t="shared" si="4"/>
        <v>28.689999999999998</v>
      </c>
      <c r="W73" s="21">
        <f t="shared" si="5"/>
        <v>7.2222222222221966E-2</v>
      </c>
      <c r="X73" s="22">
        <f t="shared" si="6"/>
        <v>16.551923076923135</v>
      </c>
      <c r="Y73" s="39">
        <f t="shared" si="7"/>
        <v>4.8611111111110938E-3</v>
      </c>
      <c r="Z73" s="44"/>
    </row>
    <row r="74" spans="2:26" x14ac:dyDescent="0.25">
      <c r="B74" s="38">
        <v>58</v>
      </c>
      <c r="C74" s="103">
        <v>0.46736111111111012</v>
      </c>
      <c r="D74" s="104">
        <v>0.47222222222222121</v>
      </c>
      <c r="E74" s="105">
        <v>0.47569444444444342</v>
      </c>
      <c r="F74" s="105">
        <v>0.47777777777777675</v>
      </c>
      <c r="G74" s="105">
        <v>0.48055555555555451</v>
      </c>
      <c r="H74" s="105">
        <v>0.48819444444444338</v>
      </c>
      <c r="I74" s="106">
        <v>0.49236111111111003</v>
      </c>
      <c r="J74" s="105">
        <v>0.49722222222222112</v>
      </c>
      <c r="K74" s="96">
        <v>0.50069444444444333</v>
      </c>
      <c r="L74" s="103">
        <v>0.50277777777777666</v>
      </c>
      <c r="M74" s="96">
        <v>0.50972222222222108</v>
      </c>
      <c r="N74" s="96">
        <v>0.5118055555555544</v>
      </c>
      <c r="O74" s="95">
        <v>0.51597222222222106</v>
      </c>
      <c r="P74" s="96">
        <v>0.52083333333333215</v>
      </c>
      <c r="Q74" s="96">
        <v>0.52638888888888768</v>
      </c>
      <c r="R74" s="96">
        <v>0.52986111111110989</v>
      </c>
      <c r="S74" s="96">
        <v>0.53194444444444322</v>
      </c>
      <c r="T74" s="96">
        <v>0.53472222222222099</v>
      </c>
      <c r="U74" s="103">
        <v>0.53958333333333208</v>
      </c>
      <c r="V74" s="20">
        <f t="shared" si="4"/>
        <v>28.689999999999998</v>
      </c>
      <c r="W74" s="21">
        <f t="shared" si="5"/>
        <v>7.2222222222221966E-2</v>
      </c>
      <c r="X74" s="22">
        <f t="shared" si="6"/>
        <v>16.551923076923135</v>
      </c>
      <c r="Y74" s="39">
        <f t="shared" si="7"/>
        <v>4.8611111111110938E-3</v>
      </c>
      <c r="Z74" s="44"/>
    </row>
    <row r="75" spans="2:26" x14ac:dyDescent="0.25">
      <c r="B75" s="38">
        <v>59</v>
      </c>
      <c r="C75" s="103">
        <v>0.47222222222222121</v>
      </c>
      <c r="D75" s="104">
        <v>0.4770833333333323</v>
      </c>
      <c r="E75" s="105">
        <v>0.48055555555555451</v>
      </c>
      <c r="F75" s="105">
        <v>0.48263888888888784</v>
      </c>
      <c r="G75" s="105">
        <v>0.48541666666666561</v>
      </c>
      <c r="H75" s="105">
        <v>0.49305555555555447</v>
      </c>
      <c r="I75" s="106">
        <v>0.49722222222222112</v>
      </c>
      <c r="J75" s="105">
        <v>0.50208333333333222</v>
      </c>
      <c r="K75" s="96">
        <v>0.50555555555555443</v>
      </c>
      <c r="L75" s="103">
        <v>0.50763888888888775</v>
      </c>
      <c r="M75" s="96">
        <v>0.51458333333333217</v>
      </c>
      <c r="N75" s="96">
        <v>0.5166666666666655</v>
      </c>
      <c r="O75" s="95">
        <v>0.52083333333333215</v>
      </c>
      <c r="P75" s="96">
        <v>0.52569444444444324</v>
      </c>
      <c r="Q75" s="96">
        <v>0.53124999999999878</v>
      </c>
      <c r="R75" s="96">
        <v>0.53472222222222099</v>
      </c>
      <c r="S75" s="96">
        <v>0.53680555555555431</v>
      </c>
      <c r="T75" s="96">
        <v>0.53958333333333208</v>
      </c>
      <c r="U75" s="103">
        <v>0.54444444444444318</v>
      </c>
      <c r="V75" s="20">
        <f t="shared" si="4"/>
        <v>28.689999999999998</v>
      </c>
      <c r="W75" s="21">
        <f t="shared" si="5"/>
        <v>7.2222222222221966E-2</v>
      </c>
      <c r="X75" s="22">
        <f t="shared" si="6"/>
        <v>16.551923076923135</v>
      </c>
      <c r="Y75" s="39">
        <f t="shared" si="7"/>
        <v>4.1666666666666519E-3</v>
      </c>
      <c r="Z75" s="44"/>
    </row>
    <row r="76" spans="2:26" x14ac:dyDescent="0.25">
      <c r="B76" s="38">
        <v>60</v>
      </c>
      <c r="C76" s="103">
        <v>0.47638888888888786</v>
      </c>
      <c r="D76" s="104">
        <v>0.48124999999999896</v>
      </c>
      <c r="E76" s="105">
        <v>0.48472222222222117</v>
      </c>
      <c r="F76" s="105">
        <v>0.48680555555555449</v>
      </c>
      <c r="G76" s="105">
        <v>0.48958333333333226</v>
      </c>
      <c r="H76" s="105">
        <v>0.49722222222222112</v>
      </c>
      <c r="I76" s="106">
        <v>0.50138888888888777</v>
      </c>
      <c r="J76" s="105">
        <v>0.50624999999999887</v>
      </c>
      <c r="K76" s="96">
        <v>0.50972222222222108</v>
      </c>
      <c r="L76" s="103">
        <v>0.5118055555555544</v>
      </c>
      <c r="M76" s="96">
        <v>0.51874999999999882</v>
      </c>
      <c r="N76" s="96">
        <v>0.52083333333333215</v>
      </c>
      <c r="O76" s="95">
        <v>0.5249999999999988</v>
      </c>
      <c r="P76" s="96">
        <v>0.52986111111110989</v>
      </c>
      <c r="Q76" s="96">
        <v>0.53541666666666543</v>
      </c>
      <c r="R76" s="96">
        <v>0.53888888888888764</v>
      </c>
      <c r="S76" s="96">
        <v>0.54097222222222097</v>
      </c>
      <c r="T76" s="96">
        <v>0.54374999999999873</v>
      </c>
      <c r="U76" s="103">
        <v>0.54861111111110983</v>
      </c>
      <c r="V76" s="20">
        <f t="shared" si="4"/>
        <v>28.689999999999998</v>
      </c>
      <c r="W76" s="21">
        <f t="shared" si="5"/>
        <v>7.2222222222221966E-2</v>
      </c>
      <c r="X76" s="22">
        <f t="shared" si="6"/>
        <v>16.551923076923135</v>
      </c>
      <c r="Y76" s="39">
        <f t="shared" si="7"/>
        <v>4.1666666666666519E-3</v>
      </c>
      <c r="Z76" s="44"/>
    </row>
    <row r="77" spans="2:26" x14ac:dyDescent="0.25">
      <c r="B77" s="38">
        <v>61</v>
      </c>
      <c r="C77" s="103">
        <v>0.48055555555555451</v>
      </c>
      <c r="D77" s="104">
        <v>0.48541666666666561</v>
      </c>
      <c r="E77" s="105">
        <v>0.48888888888888782</v>
      </c>
      <c r="F77" s="105">
        <v>0.49097222222222114</v>
      </c>
      <c r="G77" s="105">
        <v>0.49374999999999891</v>
      </c>
      <c r="H77" s="105">
        <v>0.50138888888888777</v>
      </c>
      <c r="I77" s="106">
        <v>0.50555555555555443</v>
      </c>
      <c r="J77" s="105">
        <v>0.51041666666666552</v>
      </c>
      <c r="K77" s="96">
        <v>0.51388888888888773</v>
      </c>
      <c r="L77" s="103">
        <v>0.51597222222222106</v>
      </c>
      <c r="M77" s="96">
        <v>0.52291666666666548</v>
      </c>
      <c r="N77" s="96">
        <v>0.5249999999999988</v>
      </c>
      <c r="O77" s="95">
        <v>0.52916666666666545</v>
      </c>
      <c r="P77" s="96">
        <v>0.53402777777777655</v>
      </c>
      <c r="Q77" s="96">
        <v>0.53958333333333208</v>
      </c>
      <c r="R77" s="96">
        <v>0.54305555555555429</v>
      </c>
      <c r="S77" s="96">
        <v>0.54513888888888762</v>
      </c>
      <c r="T77" s="96">
        <v>0.54791666666666539</v>
      </c>
      <c r="U77" s="103">
        <v>0.55277777777777648</v>
      </c>
      <c r="V77" s="20">
        <f t="shared" si="4"/>
        <v>28.689999999999998</v>
      </c>
      <c r="W77" s="21">
        <f t="shared" si="5"/>
        <v>7.2222222222221966E-2</v>
      </c>
      <c r="X77" s="22">
        <f t="shared" si="6"/>
        <v>16.551923076923135</v>
      </c>
      <c r="Y77" s="39">
        <f t="shared" si="7"/>
        <v>4.1666666666666519E-3</v>
      </c>
      <c r="Z77" s="44"/>
    </row>
    <row r="78" spans="2:26" x14ac:dyDescent="0.25">
      <c r="B78" s="38">
        <v>62</v>
      </c>
      <c r="C78" s="103">
        <v>0.48472222222222117</v>
      </c>
      <c r="D78" s="104">
        <v>0.48958333333333226</v>
      </c>
      <c r="E78" s="105">
        <v>0.49305555555555447</v>
      </c>
      <c r="F78" s="105">
        <v>0.4951388888888878</v>
      </c>
      <c r="G78" s="105">
        <v>0.49791666666666556</v>
      </c>
      <c r="H78" s="105">
        <v>0.50555555555555443</v>
      </c>
      <c r="I78" s="106">
        <v>0.50972222222222108</v>
      </c>
      <c r="J78" s="105">
        <v>0.51458333333333217</v>
      </c>
      <c r="K78" s="96">
        <v>0.51805555555555438</v>
      </c>
      <c r="L78" s="103">
        <v>0.52013888888888771</v>
      </c>
      <c r="M78" s="96">
        <v>0.52708333333333213</v>
      </c>
      <c r="N78" s="96">
        <v>0.52916666666666545</v>
      </c>
      <c r="O78" s="95">
        <v>0.5333333333333321</v>
      </c>
      <c r="P78" s="96">
        <v>0.5381944444444432</v>
      </c>
      <c r="Q78" s="96">
        <v>0.54374999999999873</v>
      </c>
      <c r="R78" s="96">
        <v>0.54722222222222094</v>
      </c>
      <c r="S78" s="96">
        <v>0.54930555555555427</v>
      </c>
      <c r="T78" s="96">
        <v>0.55208333333333204</v>
      </c>
      <c r="U78" s="103">
        <v>0.55694444444444313</v>
      </c>
      <c r="V78" s="20">
        <f t="shared" si="4"/>
        <v>28.689999999999998</v>
      </c>
      <c r="W78" s="21">
        <f t="shared" si="5"/>
        <v>7.2222222222221966E-2</v>
      </c>
      <c r="X78" s="22">
        <f t="shared" si="6"/>
        <v>16.551923076923135</v>
      </c>
      <c r="Y78" s="39">
        <f t="shared" si="7"/>
        <v>4.1666666666666519E-3</v>
      </c>
      <c r="Z78" s="44"/>
    </row>
    <row r="79" spans="2:26" x14ac:dyDescent="0.25">
      <c r="B79" s="38">
        <v>63</v>
      </c>
      <c r="C79" s="103">
        <v>0.48888888888888782</v>
      </c>
      <c r="D79" s="104">
        <v>0.49374999999999891</v>
      </c>
      <c r="E79" s="105">
        <v>0.49722222222222112</v>
      </c>
      <c r="F79" s="105">
        <v>0.49930555555555445</v>
      </c>
      <c r="G79" s="105">
        <v>0.50208333333333222</v>
      </c>
      <c r="H79" s="105">
        <v>0.50972222222222108</v>
      </c>
      <c r="I79" s="106">
        <v>0.51388888888888773</v>
      </c>
      <c r="J79" s="105">
        <v>0.51874999999999882</v>
      </c>
      <c r="K79" s="96">
        <v>0.52222222222222103</v>
      </c>
      <c r="L79" s="103">
        <v>0.52430555555555436</v>
      </c>
      <c r="M79" s="96">
        <v>0.53124999999999878</v>
      </c>
      <c r="N79" s="96">
        <v>0.5333333333333321</v>
      </c>
      <c r="O79" s="95">
        <v>0.53749999999999876</v>
      </c>
      <c r="P79" s="96">
        <v>0.54236111111110985</v>
      </c>
      <c r="Q79" s="96">
        <v>0.54791666666666539</v>
      </c>
      <c r="R79" s="96">
        <v>0.5513888888888876</v>
      </c>
      <c r="S79" s="96">
        <v>0.55347222222222092</v>
      </c>
      <c r="T79" s="96">
        <v>0.55624999999999869</v>
      </c>
      <c r="U79" s="103">
        <v>0.56111111111110978</v>
      </c>
      <c r="V79" s="20">
        <f t="shared" si="4"/>
        <v>28.689999999999998</v>
      </c>
      <c r="W79" s="21">
        <f t="shared" si="5"/>
        <v>7.2222222222221966E-2</v>
      </c>
      <c r="X79" s="22">
        <f t="shared" si="6"/>
        <v>16.551923076923135</v>
      </c>
      <c r="Y79" s="39">
        <f t="shared" si="7"/>
        <v>4.1666666666666519E-3</v>
      </c>
      <c r="Z79" s="44"/>
    </row>
    <row r="80" spans="2:26" x14ac:dyDescent="0.25">
      <c r="B80" s="38">
        <v>64</v>
      </c>
      <c r="C80" s="103">
        <v>0.49305555555555447</v>
      </c>
      <c r="D80" s="104">
        <v>0.49791666666666556</v>
      </c>
      <c r="E80" s="105">
        <v>0.50138888888888777</v>
      </c>
      <c r="F80" s="105">
        <v>0.5034722222222211</v>
      </c>
      <c r="G80" s="105">
        <v>0.50624999999999887</v>
      </c>
      <c r="H80" s="105">
        <v>0.51388888888888773</v>
      </c>
      <c r="I80" s="106">
        <v>0.51805555555555438</v>
      </c>
      <c r="J80" s="105">
        <v>0.52291666666666548</v>
      </c>
      <c r="K80" s="96">
        <v>0.52638888888888768</v>
      </c>
      <c r="L80" s="103">
        <v>0.52847222222222101</v>
      </c>
      <c r="M80" s="96">
        <v>0.53541666666666543</v>
      </c>
      <c r="N80" s="96">
        <v>0.53749999999999876</v>
      </c>
      <c r="O80" s="95">
        <v>0.54166666666666541</v>
      </c>
      <c r="P80" s="96">
        <v>0.5465277777777765</v>
      </c>
      <c r="Q80" s="96">
        <v>0.55208333333333204</v>
      </c>
      <c r="R80" s="96">
        <v>0.55555555555555425</v>
      </c>
      <c r="S80" s="96">
        <v>0.55763888888888757</v>
      </c>
      <c r="T80" s="96">
        <v>0.56041666666666534</v>
      </c>
      <c r="U80" s="103">
        <v>0.56527777777777644</v>
      </c>
      <c r="V80" s="20">
        <f t="shared" si="4"/>
        <v>28.689999999999998</v>
      </c>
      <c r="W80" s="21">
        <f t="shared" si="5"/>
        <v>7.2222222222221966E-2</v>
      </c>
      <c r="X80" s="22">
        <f t="shared" si="6"/>
        <v>16.551923076923135</v>
      </c>
      <c r="Y80" s="39">
        <f t="shared" si="7"/>
        <v>4.1666666666666519E-3</v>
      </c>
      <c r="Z80" s="44"/>
    </row>
    <row r="81" spans="2:26" x14ac:dyDescent="0.25">
      <c r="B81" s="38">
        <v>65</v>
      </c>
      <c r="C81" s="103">
        <v>0.49722222222222112</v>
      </c>
      <c r="D81" s="104">
        <v>0.50208333333333222</v>
      </c>
      <c r="E81" s="105">
        <v>0.50555555555555443</v>
      </c>
      <c r="F81" s="105">
        <v>0.50763888888888775</v>
      </c>
      <c r="G81" s="105">
        <v>0.51041666666666552</v>
      </c>
      <c r="H81" s="105">
        <v>0.51805555555555438</v>
      </c>
      <c r="I81" s="106">
        <v>0.52222222222222103</v>
      </c>
      <c r="J81" s="105">
        <v>0.52708333333333213</v>
      </c>
      <c r="K81" s="96">
        <v>0.53055555555555434</v>
      </c>
      <c r="L81" s="103">
        <v>0.53263888888888766</v>
      </c>
      <c r="M81" s="96">
        <v>0.53958333333333208</v>
      </c>
      <c r="N81" s="96">
        <v>0.54166666666666541</v>
      </c>
      <c r="O81" s="95">
        <v>0.54583333333333206</v>
      </c>
      <c r="P81" s="96">
        <v>0.55069444444444315</v>
      </c>
      <c r="Q81" s="96">
        <v>0.55624999999999869</v>
      </c>
      <c r="R81" s="96">
        <v>0.5597222222222209</v>
      </c>
      <c r="S81" s="96">
        <v>0.56180555555555423</v>
      </c>
      <c r="T81" s="96">
        <v>0.56458333333333199</v>
      </c>
      <c r="U81" s="103">
        <v>0.56944444444444309</v>
      </c>
      <c r="V81" s="20">
        <f t="shared" si="4"/>
        <v>28.689999999999998</v>
      </c>
      <c r="W81" s="21">
        <f t="shared" si="5"/>
        <v>7.2222222222221966E-2</v>
      </c>
      <c r="X81" s="22">
        <f t="shared" si="6"/>
        <v>16.551923076923135</v>
      </c>
      <c r="Y81" s="39">
        <f t="shared" si="7"/>
        <v>4.1666666666666519E-3</v>
      </c>
      <c r="Z81" s="44"/>
    </row>
    <row r="82" spans="2:26" x14ac:dyDescent="0.25">
      <c r="B82" s="38">
        <v>66</v>
      </c>
      <c r="C82" s="103">
        <v>0.50138888888888777</v>
      </c>
      <c r="D82" s="104">
        <v>0.50624999999999887</v>
      </c>
      <c r="E82" s="105">
        <v>0.50972222222222108</v>
      </c>
      <c r="F82" s="105">
        <v>0.5118055555555544</v>
      </c>
      <c r="G82" s="105">
        <v>0.51458333333333217</v>
      </c>
      <c r="H82" s="105">
        <v>0.52222222222222103</v>
      </c>
      <c r="I82" s="106">
        <v>0.52638888888888768</v>
      </c>
      <c r="J82" s="105">
        <v>0.53124999999999878</v>
      </c>
      <c r="K82" s="96">
        <v>0.53472222222222099</v>
      </c>
      <c r="L82" s="103">
        <v>0.53680555555555431</v>
      </c>
      <c r="M82" s="96">
        <v>0.54374999999999873</v>
      </c>
      <c r="N82" s="96">
        <v>0.54583333333333206</v>
      </c>
      <c r="O82" s="95">
        <v>0.54999999999999871</v>
      </c>
      <c r="P82" s="96">
        <v>0.55486111111110981</v>
      </c>
      <c r="Q82" s="96">
        <v>0.56041666666666534</v>
      </c>
      <c r="R82" s="96">
        <v>0.56388888888888755</v>
      </c>
      <c r="S82" s="96">
        <v>0.56597222222222088</v>
      </c>
      <c r="T82" s="96">
        <v>0.56874999999999865</v>
      </c>
      <c r="U82" s="103">
        <v>0.57361111111110974</v>
      </c>
      <c r="V82" s="20">
        <f t="shared" si="4"/>
        <v>28.689999999999998</v>
      </c>
      <c r="W82" s="21">
        <f t="shared" si="5"/>
        <v>7.2222222222221966E-2</v>
      </c>
      <c r="X82" s="22">
        <f t="shared" si="6"/>
        <v>16.551923076923135</v>
      </c>
      <c r="Y82" s="39">
        <f t="shared" si="7"/>
        <v>4.1666666666666519E-3</v>
      </c>
      <c r="Z82" s="44"/>
    </row>
    <row r="83" spans="2:26" x14ac:dyDescent="0.25">
      <c r="B83" s="38">
        <v>67</v>
      </c>
      <c r="C83" s="103">
        <v>0.50555555555555443</v>
      </c>
      <c r="D83" s="104">
        <v>0.51041666666666552</v>
      </c>
      <c r="E83" s="105">
        <v>0.51388888888888773</v>
      </c>
      <c r="F83" s="105">
        <v>0.51597222222222106</v>
      </c>
      <c r="G83" s="105">
        <v>0.51874999999999882</v>
      </c>
      <c r="H83" s="105">
        <v>0.52638888888888768</v>
      </c>
      <c r="I83" s="106">
        <v>0.53055555555555434</v>
      </c>
      <c r="J83" s="105">
        <v>0.53541666666666543</v>
      </c>
      <c r="K83" s="96">
        <v>0.53888888888888764</v>
      </c>
      <c r="L83" s="103">
        <v>0.54097222222222097</v>
      </c>
      <c r="M83" s="96">
        <v>0.54791666666666539</v>
      </c>
      <c r="N83" s="96">
        <v>0.54999999999999871</v>
      </c>
      <c r="O83" s="95">
        <v>0.55416666666666536</v>
      </c>
      <c r="P83" s="96">
        <v>0.55902777777777646</v>
      </c>
      <c r="Q83" s="96">
        <v>0.56458333333333199</v>
      </c>
      <c r="R83" s="96">
        <v>0.5680555555555542</v>
      </c>
      <c r="S83" s="96">
        <v>0.57013888888888753</v>
      </c>
      <c r="T83" s="96">
        <v>0.5729166666666653</v>
      </c>
      <c r="U83" s="103">
        <v>0.57777777777777639</v>
      </c>
      <c r="V83" s="20">
        <f t="shared" si="4"/>
        <v>28.689999999999998</v>
      </c>
      <c r="W83" s="21">
        <f t="shared" si="5"/>
        <v>7.2222222222221966E-2</v>
      </c>
      <c r="X83" s="22">
        <f t="shared" si="6"/>
        <v>16.551923076923135</v>
      </c>
      <c r="Y83" s="39">
        <f t="shared" si="7"/>
        <v>4.1666666666666519E-3</v>
      </c>
      <c r="Z83" s="44"/>
    </row>
    <row r="84" spans="2:26" x14ac:dyDescent="0.25">
      <c r="B84" s="38">
        <v>68</v>
      </c>
      <c r="C84" s="103">
        <v>0.50972222222222108</v>
      </c>
      <c r="D84" s="104">
        <v>0.51458333333333217</v>
      </c>
      <c r="E84" s="105">
        <v>0.51805555555555438</v>
      </c>
      <c r="F84" s="105">
        <v>0.52013888888888771</v>
      </c>
      <c r="G84" s="105">
        <v>0.52291666666666548</v>
      </c>
      <c r="H84" s="105">
        <v>0.53055555555555434</v>
      </c>
      <c r="I84" s="106">
        <v>0.53472222222222099</v>
      </c>
      <c r="J84" s="105">
        <v>0.53958333333333208</v>
      </c>
      <c r="K84" s="96">
        <v>0.54305555555555429</v>
      </c>
      <c r="L84" s="103">
        <v>0.54513888888888762</v>
      </c>
      <c r="M84" s="96">
        <v>0.55208333333333204</v>
      </c>
      <c r="N84" s="96">
        <v>0.55416666666666536</v>
      </c>
      <c r="O84" s="95">
        <v>0.55833333333333202</v>
      </c>
      <c r="P84" s="96">
        <v>0.56319444444444311</v>
      </c>
      <c r="Q84" s="96">
        <v>0.56874999999999865</v>
      </c>
      <c r="R84" s="96">
        <v>0.57222222222222086</v>
      </c>
      <c r="S84" s="96">
        <v>0.57430555555555418</v>
      </c>
      <c r="T84" s="96">
        <v>0.57708333333333195</v>
      </c>
      <c r="U84" s="103">
        <v>0.58194444444444304</v>
      </c>
      <c r="V84" s="20">
        <f t="shared" si="4"/>
        <v>28.689999999999998</v>
      </c>
      <c r="W84" s="21">
        <f t="shared" si="5"/>
        <v>7.2222222222221966E-2</v>
      </c>
      <c r="X84" s="22">
        <f t="shared" si="6"/>
        <v>16.551923076923135</v>
      </c>
      <c r="Y84" s="39">
        <f t="shared" si="7"/>
        <v>4.1666666666666519E-3</v>
      </c>
      <c r="Z84" s="44"/>
    </row>
    <row r="85" spans="2:26" x14ac:dyDescent="0.25">
      <c r="B85" s="38">
        <v>69</v>
      </c>
      <c r="C85" s="103">
        <v>0.51388888888888773</v>
      </c>
      <c r="D85" s="104">
        <v>0.51874999999999882</v>
      </c>
      <c r="E85" s="105">
        <v>0.52222222222222103</v>
      </c>
      <c r="F85" s="105">
        <v>0.52430555555555436</v>
      </c>
      <c r="G85" s="105">
        <v>0.52708333333333213</v>
      </c>
      <c r="H85" s="105">
        <v>0.53472222222222099</v>
      </c>
      <c r="I85" s="106">
        <v>0.53888888888888764</v>
      </c>
      <c r="J85" s="105">
        <v>0.54374999999999873</v>
      </c>
      <c r="K85" s="96">
        <v>0.54722222222222094</v>
      </c>
      <c r="L85" s="103">
        <v>0.54930555555555427</v>
      </c>
      <c r="M85" s="96">
        <v>0.55624999999999869</v>
      </c>
      <c r="N85" s="96">
        <v>0.55833333333333202</v>
      </c>
      <c r="O85" s="95">
        <v>0.56249999999999867</v>
      </c>
      <c r="P85" s="96">
        <v>0.56736111111110976</v>
      </c>
      <c r="Q85" s="96">
        <v>0.5729166666666653</v>
      </c>
      <c r="R85" s="96">
        <v>0.57638888888888751</v>
      </c>
      <c r="S85" s="96">
        <v>0.57847222222222083</v>
      </c>
      <c r="T85" s="96">
        <v>0.5812499999999986</v>
      </c>
      <c r="U85" s="103">
        <v>0.58611111111110969</v>
      </c>
      <c r="V85" s="20">
        <f t="shared" si="4"/>
        <v>28.689999999999998</v>
      </c>
      <c r="W85" s="21">
        <f t="shared" si="5"/>
        <v>7.2222222222221966E-2</v>
      </c>
      <c r="X85" s="22">
        <f t="shared" si="6"/>
        <v>16.551923076923135</v>
      </c>
      <c r="Y85" s="39">
        <f t="shared" si="7"/>
        <v>4.1666666666666519E-3</v>
      </c>
      <c r="Z85" s="44"/>
    </row>
    <row r="86" spans="2:26" x14ac:dyDescent="0.25">
      <c r="B86" s="38">
        <v>70</v>
      </c>
      <c r="C86" s="103">
        <v>0.51805555555555438</v>
      </c>
      <c r="D86" s="104">
        <v>0.52291666666666548</v>
      </c>
      <c r="E86" s="105">
        <v>0.52638888888888768</v>
      </c>
      <c r="F86" s="105">
        <v>0.52847222222222101</v>
      </c>
      <c r="G86" s="105">
        <v>0.53124999999999878</v>
      </c>
      <c r="H86" s="105">
        <v>0.53888888888888764</v>
      </c>
      <c r="I86" s="106">
        <v>0.54305555555555429</v>
      </c>
      <c r="J86" s="105">
        <v>0.54791666666666539</v>
      </c>
      <c r="K86" s="96">
        <v>0.5513888888888876</v>
      </c>
      <c r="L86" s="103">
        <v>0.55347222222222092</v>
      </c>
      <c r="M86" s="96">
        <v>0.56041666666666534</v>
      </c>
      <c r="N86" s="96">
        <v>0.56249999999999867</v>
      </c>
      <c r="O86" s="95">
        <v>0.56666666666666532</v>
      </c>
      <c r="P86" s="96">
        <v>0.57152777777777641</v>
      </c>
      <c r="Q86" s="96">
        <v>0.57708333333333195</v>
      </c>
      <c r="R86" s="96">
        <v>0.58055555555555416</v>
      </c>
      <c r="S86" s="96">
        <v>0.58263888888888749</v>
      </c>
      <c r="T86" s="96">
        <v>0.58541666666666525</v>
      </c>
      <c r="U86" s="103">
        <v>0.59027777777777635</v>
      </c>
      <c r="V86" s="20">
        <f t="shared" si="4"/>
        <v>28.689999999999998</v>
      </c>
      <c r="W86" s="21">
        <f t="shared" si="5"/>
        <v>7.2222222222221966E-2</v>
      </c>
      <c r="X86" s="22">
        <f t="shared" si="6"/>
        <v>16.551923076923135</v>
      </c>
      <c r="Y86" s="39">
        <f t="shared" si="7"/>
        <v>4.1666666666666519E-3</v>
      </c>
      <c r="Z86" s="44"/>
    </row>
    <row r="87" spans="2:26" x14ac:dyDescent="0.25">
      <c r="B87" s="38">
        <v>71</v>
      </c>
      <c r="C87" s="103">
        <v>0.52222222222222103</v>
      </c>
      <c r="D87" s="104">
        <v>0.52708333333333213</v>
      </c>
      <c r="E87" s="105">
        <v>0.53055555555555434</v>
      </c>
      <c r="F87" s="105">
        <v>0.53263888888888766</v>
      </c>
      <c r="G87" s="105">
        <v>0.53541666666666543</v>
      </c>
      <c r="H87" s="105">
        <v>0.54305555555555429</v>
      </c>
      <c r="I87" s="106">
        <v>0.54722222222222094</v>
      </c>
      <c r="J87" s="105">
        <v>0.55208333333333204</v>
      </c>
      <c r="K87" s="96">
        <v>0.55555555555555425</v>
      </c>
      <c r="L87" s="103">
        <v>0.55763888888888757</v>
      </c>
      <c r="M87" s="96">
        <v>0.56458333333333199</v>
      </c>
      <c r="N87" s="96">
        <v>0.56666666666666532</v>
      </c>
      <c r="O87" s="95">
        <v>0.57083333333333197</v>
      </c>
      <c r="P87" s="96">
        <v>0.57569444444444307</v>
      </c>
      <c r="Q87" s="96">
        <v>0.5812499999999986</v>
      </c>
      <c r="R87" s="96">
        <v>0.58472222222222081</v>
      </c>
      <c r="S87" s="96">
        <v>0.58680555555555414</v>
      </c>
      <c r="T87" s="96">
        <v>0.5895833333333319</v>
      </c>
      <c r="U87" s="103">
        <v>0.594444444444443</v>
      </c>
      <c r="V87" s="20">
        <f t="shared" si="4"/>
        <v>28.689999999999998</v>
      </c>
      <c r="W87" s="21">
        <f t="shared" si="5"/>
        <v>7.2222222222221966E-2</v>
      </c>
      <c r="X87" s="22">
        <f t="shared" si="6"/>
        <v>16.551923076923135</v>
      </c>
      <c r="Y87" s="39">
        <f t="shared" si="7"/>
        <v>4.1666666666666519E-3</v>
      </c>
      <c r="Z87" s="44"/>
    </row>
    <row r="88" spans="2:26" x14ac:dyDescent="0.25">
      <c r="B88" s="38">
        <v>72</v>
      </c>
      <c r="C88" s="103">
        <v>0.52638888888888768</v>
      </c>
      <c r="D88" s="104">
        <v>0.53124999999999878</v>
      </c>
      <c r="E88" s="105">
        <v>0.53472222222222099</v>
      </c>
      <c r="F88" s="105">
        <v>0.53680555555555431</v>
      </c>
      <c r="G88" s="105">
        <v>0.53958333333333208</v>
      </c>
      <c r="H88" s="105">
        <v>0.54722222222222094</v>
      </c>
      <c r="I88" s="106">
        <v>0.5513888888888876</v>
      </c>
      <c r="J88" s="105">
        <v>0.55624999999999869</v>
      </c>
      <c r="K88" s="96">
        <v>0.5597222222222209</v>
      </c>
      <c r="L88" s="103">
        <v>0.56180555555555423</v>
      </c>
      <c r="M88" s="96">
        <v>0.56874999999999865</v>
      </c>
      <c r="N88" s="96">
        <v>0.57083333333333197</v>
      </c>
      <c r="O88" s="95">
        <v>0.57499999999999862</v>
      </c>
      <c r="P88" s="96">
        <v>0.57986111111110972</v>
      </c>
      <c r="Q88" s="96">
        <v>0.58541666666666525</v>
      </c>
      <c r="R88" s="96">
        <v>0.58888888888888746</v>
      </c>
      <c r="S88" s="96">
        <v>0.59097222222222079</v>
      </c>
      <c r="T88" s="96">
        <v>0.59374999999999856</v>
      </c>
      <c r="U88" s="103">
        <v>0.59861111111110965</v>
      </c>
      <c r="V88" s="20">
        <f t="shared" si="4"/>
        <v>28.689999999999998</v>
      </c>
      <c r="W88" s="21">
        <f t="shared" si="5"/>
        <v>7.2222222222221966E-2</v>
      </c>
      <c r="X88" s="22">
        <f t="shared" si="6"/>
        <v>16.551923076923135</v>
      </c>
      <c r="Y88" s="39">
        <f t="shared" si="7"/>
        <v>4.1666666666666519E-3</v>
      </c>
      <c r="Z88" s="44"/>
    </row>
    <row r="89" spans="2:26" x14ac:dyDescent="0.25">
      <c r="B89" s="38">
        <v>73</v>
      </c>
      <c r="C89" s="103">
        <v>0.53055555555555434</v>
      </c>
      <c r="D89" s="104">
        <v>0.53541666666666543</v>
      </c>
      <c r="E89" s="105">
        <v>0.53888888888888764</v>
      </c>
      <c r="F89" s="105">
        <v>0.54097222222222097</v>
      </c>
      <c r="G89" s="105">
        <v>0.54374999999999873</v>
      </c>
      <c r="H89" s="105">
        <v>0.5513888888888876</v>
      </c>
      <c r="I89" s="106">
        <v>0.55555555555555425</v>
      </c>
      <c r="J89" s="105">
        <v>0.56041666666666534</v>
      </c>
      <c r="K89" s="96">
        <v>0.56388888888888755</v>
      </c>
      <c r="L89" s="103">
        <v>0.56597222222222088</v>
      </c>
      <c r="M89" s="96">
        <v>0.5729166666666653</v>
      </c>
      <c r="N89" s="96">
        <v>0.57499999999999862</v>
      </c>
      <c r="O89" s="95">
        <v>0.57916666666666528</v>
      </c>
      <c r="P89" s="96">
        <v>0.58402777777777637</v>
      </c>
      <c r="Q89" s="96">
        <v>0.5895833333333319</v>
      </c>
      <c r="R89" s="96">
        <v>0.59305555555555411</v>
      </c>
      <c r="S89" s="96">
        <v>0.59513888888888744</v>
      </c>
      <c r="T89" s="96">
        <v>0.59791666666666521</v>
      </c>
      <c r="U89" s="103">
        <v>0.6027777777777763</v>
      </c>
      <c r="V89" s="20">
        <f t="shared" si="4"/>
        <v>28.689999999999998</v>
      </c>
      <c r="W89" s="21">
        <f t="shared" si="5"/>
        <v>7.2222222222221966E-2</v>
      </c>
      <c r="X89" s="22">
        <f t="shared" si="6"/>
        <v>16.551923076923135</v>
      </c>
      <c r="Y89" s="39">
        <f t="shared" si="7"/>
        <v>4.1666666666666519E-3</v>
      </c>
      <c r="Z89" s="44"/>
    </row>
    <row r="90" spans="2:26" x14ac:dyDescent="0.25">
      <c r="B90" s="38">
        <v>74</v>
      </c>
      <c r="C90" s="103">
        <v>0.53472222222222099</v>
      </c>
      <c r="D90" s="104">
        <v>0.53958333333333208</v>
      </c>
      <c r="E90" s="105">
        <v>0.54305555555555429</v>
      </c>
      <c r="F90" s="105">
        <v>0.54513888888888762</v>
      </c>
      <c r="G90" s="105">
        <v>0.54791666666666539</v>
      </c>
      <c r="H90" s="105">
        <v>0.55555555555555425</v>
      </c>
      <c r="I90" s="106">
        <v>0.5597222222222209</v>
      </c>
      <c r="J90" s="105">
        <v>0.56458333333333199</v>
      </c>
      <c r="K90" s="96">
        <v>0.5680555555555542</v>
      </c>
      <c r="L90" s="103">
        <v>0.57013888888888753</v>
      </c>
      <c r="M90" s="96">
        <v>0.57708333333333195</v>
      </c>
      <c r="N90" s="96">
        <v>0.57916666666666528</v>
      </c>
      <c r="O90" s="95">
        <v>0.58333333333333193</v>
      </c>
      <c r="P90" s="96">
        <v>0.58819444444444302</v>
      </c>
      <c r="Q90" s="96">
        <v>0.59374999999999856</v>
      </c>
      <c r="R90" s="96">
        <v>0.59722222222222077</v>
      </c>
      <c r="S90" s="96">
        <v>0.59930555555555409</v>
      </c>
      <c r="T90" s="96">
        <v>0.60208333333333186</v>
      </c>
      <c r="U90" s="103">
        <v>0.60694444444444295</v>
      </c>
      <c r="V90" s="20">
        <f t="shared" si="4"/>
        <v>28.689999999999998</v>
      </c>
      <c r="W90" s="21">
        <f t="shared" si="5"/>
        <v>7.2222222222221966E-2</v>
      </c>
      <c r="X90" s="22">
        <f t="shared" si="6"/>
        <v>16.551923076923135</v>
      </c>
      <c r="Y90" s="39">
        <f t="shared" si="7"/>
        <v>4.8611111111110938E-3</v>
      </c>
      <c r="Z90" s="44"/>
    </row>
    <row r="91" spans="2:26" x14ac:dyDescent="0.25">
      <c r="B91" s="38">
        <v>75</v>
      </c>
      <c r="C91" s="103">
        <v>0.53958333333333208</v>
      </c>
      <c r="D91" s="104">
        <v>0.54444444444444318</v>
      </c>
      <c r="E91" s="105">
        <v>0.54791666666666539</v>
      </c>
      <c r="F91" s="105">
        <v>0.54999999999999871</v>
      </c>
      <c r="G91" s="105">
        <v>0.55277777777777648</v>
      </c>
      <c r="H91" s="105">
        <v>0.56041666666666534</v>
      </c>
      <c r="I91" s="106">
        <v>0.56458333333333199</v>
      </c>
      <c r="J91" s="105">
        <v>0.56944444444444309</v>
      </c>
      <c r="K91" s="96">
        <v>0.5729166666666653</v>
      </c>
      <c r="L91" s="103">
        <v>0.57499999999999862</v>
      </c>
      <c r="M91" s="96">
        <v>0.58194444444444304</v>
      </c>
      <c r="N91" s="96">
        <v>0.58402777777777637</v>
      </c>
      <c r="O91" s="95">
        <v>0.58819444444444302</v>
      </c>
      <c r="P91" s="96">
        <v>0.59305555555555411</v>
      </c>
      <c r="Q91" s="96">
        <v>0.59861111111110965</v>
      </c>
      <c r="R91" s="96">
        <v>0.60208333333333186</v>
      </c>
      <c r="S91" s="96">
        <v>0.60416666666666519</v>
      </c>
      <c r="T91" s="96">
        <v>0.60694444444444295</v>
      </c>
      <c r="U91" s="103">
        <v>0.61180555555555405</v>
      </c>
      <c r="V91" s="20">
        <f t="shared" si="4"/>
        <v>28.689999999999998</v>
      </c>
      <c r="W91" s="21">
        <f t="shared" si="5"/>
        <v>7.2222222222221966E-2</v>
      </c>
      <c r="X91" s="22">
        <f t="shared" si="6"/>
        <v>16.551923076923135</v>
      </c>
      <c r="Y91" s="39">
        <f t="shared" si="7"/>
        <v>4.8611111111110938E-3</v>
      </c>
      <c r="Z91" s="44"/>
    </row>
    <row r="92" spans="2:26" x14ac:dyDescent="0.25">
      <c r="B92" s="38">
        <v>76</v>
      </c>
      <c r="C92" s="103">
        <v>0.54444444444444318</v>
      </c>
      <c r="D92" s="104">
        <v>0.54930555555555427</v>
      </c>
      <c r="E92" s="105">
        <v>0.55277777777777648</v>
      </c>
      <c r="F92" s="105">
        <v>0.55486111111110981</v>
      </c>
      <c r="G92" s="105">
        <v>0.55763888888888757</v>
      </c>
      <c r="H92" s="105">
        <v>0.56527777777777644</v>
      </c>
      <c r="I92" s="106">
        <v>0.56944444444444309</v>
      </c>
      <c r="J92" s="105">
        <v>0.57430555555555418</v>
      </c>
      <c r="K92" s="96">
        <v>0.57777777777777639</v>
      </c>
      <c r="L92" s="103">
        <v>0.57986111111110972</v>
      </c>
      <c r="M92" s="96">
        <v>0.58680555555555414</v>
      </c>
      <c r="N92" s="96">
        <v>0.58888888888888746</v>
      </c>
      <c r="O92" s="95">
        <v>0.59305555555555411</v>
      </c>
      <c r="P92" s="96">
        <v>0.59791666666666521</v>
      </c>
      <c r="Q92" s="96">
        <v>0.60347222222222074</v>
      </c>
      <c r="R92" s="96">
        <v>0.60694444444444295</v>
      </c>
      <c r="S92" s="96">
        <v>0.60902777777777628</v>
      </c>
      <c r="T92" s="96">
        <v>0.61180555555555405</v>
      </c>
      <c r="U92" s="103">
        <v>0.61666666666666514</v>
      </c>
      <c r="V92" s="20">
        <f t="shared" si="4"/>
        <v>28.689999999999998</v>
      </c>
      <c r="W92" s="21">
        <f t="shared" si="5"/>
        <v>7.2222222222221966E-2</v>
      </c>
      <c r="X92" s="22">
        <f t="shared" si="6"/>
        <v>16.551923076923135</v>
      </c>
      <c r="Y92" s="39">
        <f t="shared" si="7"/>
        <v>4.8611111111110938E-3</v>
      </c>
      <c r="Z92" s="44"/>
    </row>
    <row r="93" spans="2:26" x14ac:dyDescent="0.25">
      <c r="B93" s="38">
        <v>77</v>
      </c>
      <c r="C93" s="103">
        <v>0.54930555555555427</v>
      </c>
      <c r="D93" s="104">
        <v>0.55416666666666536</v>
      </c>
      <c r="E93" s="105">
        <v>0.55763888888888757</v>
      </c>
      <c r="F93" s="105">
        <v>0.5597222222222209</v>
      </c>
      <c r="G93" s="105">
        <v>0.56249999999999867</v>
      </c>
      <c r="H93" s="105">
        <v>0.57013888888888753</v>
      </c>
      <c r="I93" s="106">
        <v>0.57430555555555418</v>
      </c>
      <c r="J93" s="105">
        <v>0.57916666666666528</v>
      </c>
      <c r="K93" s="96">
        <v>0.58263888888888749</v>
      </c>
      <c r="L93" s="103">
        <v>0.58472222222222081</v>
      </c>
      <c r="M93" s="96">
        <v>0.59166666666666523</v>
      </c>
      <c r="N93" s="96">
        <v>0.59374999999999856</v>
      </c>
      <c r="O93" s="95">
        <v>0.59791666666666521</v>
      </c>
      <c r="P93" s="96">
        <v>0.6027777777777763</v>
      </c>
      <c r="Q93" s="96">
        <v>0.60833333333333184</v>
      </c>
      <c r="R93" s="96">
        <v>0.61180555555555405</v>
      </c>
      <c r="S93" s="96">
        <v>0.61388888888888737</v>
      </c>
      <c r="T93" s="96">
        <v>0.61666666666666514</v>
      </c>
      <c r="U93" s="103">
        <v>0.62152777777777624</v>
      </c>
      <c r="V93" s="20">
        <f t="shared" si="4"/>
        <v>28.689999999999998</v>
      </c>
      <c r="W93" s="21">
        <f t="shared" si="5"/>
        <v>7.2222222222221966E-2</v>
      </c>
      <c r="X93" s="22">
        <f t="shared" si="6"/>
        <v>16.551923076923135</v>
      </c>
      <c r="Y93" s="39">
        <f t="shared" si="7"/>
        <v>4.8611111111110938E-3</v>
      </c>
      <c r="Z93" s="44"/>
    </row>
    <row r="94" spans="2:26" x14ac:dyDescent="0.25">
      <c r="B94" s="38">
        <v>78</v>
      </c>
      <c r="C94" s="103">
        <v>0.55416666666666536</v>
      </c>
      <c r="D94" s="104">
        <v>0.55902777777777646</v>
      </c>
      <c r="E94" s="105">
        <v>0.56249999999999867</v>
      </c>
      <c r="F94" s="105">
        <v>0.56458333333333199</v>
      </c>
      <c r="G94" s="105">
        <v>0.56736111111110976</v>
      </c>
      <c r="H94" s="105">
        <v>0.57499999999999862</v>
      </c>
      <c r="I94" s="106">
        <v>0.57916666666666528</v>
      </c>
      <c r="J94" s="105">
        <v>0.58402777777777637</v>
      </c>
      <c r="K94" s="96">
        <v>0.58749999999999858</v>
      </c>
      <c r="L94" s="103">
        <v>0.5895833333333319</v>
      </c>
      <c r="M94" s="96">
        <v>0.59652777777777632</v>
      </c>
      <c r="N94" s="96">
        <v>0.59861111111110965</v>
      </c>
      <c r="O94" s="95">
        <v>0.6027777777777763</v>
      </c>
      <c r="P94" s="96">
        <v>0.6076388888888874</v>
      </c>
      <c r="Q94" s="96">
        <v>0.61319444444444293</v>
      </c>
      <c r="R94" s="96">
        <v>0.61666666666666514</v>
      </c>
      <c r="S94" s="96">
        <v>0.61874999999999847</v>
      </c>
      <c r="T94" s="96">
        <v>0.62152777777777624</v>
      </c>
      <c r="U94" s="103">
        <v>0.62638888888888733</v>
      </c>
      <c r="V94" s="20">
        <f t="shared" si="4"/>
        <v>28.689999999999998</v>
      </c>
      <c r="W94" s="21">
        <f t="shared" si="5"/>
        <v>7.2222222222221966E-2</v>
      </c>
      <c r="X94" s="22">
        <f t="shared" si="6"/>
        <v>16.551923076923135</v>
      </c>
      <c r="Y94" s="39">
        <f t="shared" si="7"/>
        <v>4.8611111111110938E-3</v>
      </c>
      <c r="Z94" s="44"/>
    </row>
    <row r="95" spans="2:26" x14ac:dyDescent="0.25">
      <c r="B95" s="38">
        <v>79</v>
      </c>
      <c r="C95" s="103">
        <v>0.55902777777777646</v>
      </c>
      <c r="D95" s="104">
        <v>0.56388888888888755</v>
      </c>
      <c r="E95" s="105">
        <v>0.56736111111110976</v>
      </c>
      <c r="F95" s="105">
        <v>0.56944444444444309</v>
      </c>
      <c r="G95" s="105">
        <v>0.57222222222222086</v>
      </c>
      <c r="H95" s="105">
        <v>0.57986111111110972</v>
      </c>
      <c r="I95" s="106">
        <v>0.58402777777777637</v>
      </c>
      <c r="J95" s="105">
        <v>0.58888888888888746</v>
      </c>
      <c r="K95" s="96">
        <v>0.59236111111110967</v>
      </c>
      <c r="L95" s="103">
        <v>0.594444444444443</v>
      </c>
      <c r="M95" s="96">
        <v>0.60138888888888742</v>
      </c>
      <c r="N95" s="96">
        <v>0.60347222222222074</v>
      </c>
      <c r="O95" s="95">
        <v>0.6076388888888874</v>
      </c>
      <c r="P95" s="96">
        <v>0.61249999999999849</v>
      </c>
      <c r="Q95" s="96">
        <v>0.61805555555555403</v>
      </c>
      <c r="R95" s="96">
        <v>0.62152777777777624</v>
      </c>
      <c r="S95" s="96">
        <v>0.62361111111110956</v>
      </c>
      <c r="T95" s="96">
        <v>0.62638888888888733</v>
      </c>
      <c r="U95" s="103">
        <v>0.63124999999999842</v>
      </c>
      <c r="V95" s="20">
        <f t="shared" si="4"/>
        <v>28.689999999999998</v>
      </c>
      <c r="W95" s="21">
        <f t="shared" si="5"/>
        <v>7.2222222222221966E-2</v>
      </c>
      <c r="X95" s="22">
        <f t="shared" si="6"/>
        <v>16.551923076923135</v>
      </c>
      <c r="Y95" s="39">
        <f t="shared" si="7"/>
        <v>4.8611111111110938E-3</v>
      </c>
      <c r="Z95" s="44"/>
    </row>
    <row r="96" spans="2:26" x14ac:dyDescent="0.25">
      <c r="B96" s="38">
        <v>80</v>
      </c>
      <c r="C96" s="103">
        <v>0.56388888888888755</v>
      </c>
      <c r="D96" s="104">
        <v>0.56874999999999865</v>
      </c>
      <c r="E96" s="105">
        <v>0.57222222222222086</v>
      </c>
      <c r="F96" s="105">
        <v>0.57430555555555418</v>
      </c>
      <c r="G96" s="105">
        <v>0.57708333333333195</v>
      </c>
      <c r="H96" s="105">
        <v>0.58472222222222081</v>
      </c>
      <c r="I96" s="106">
        <v>0.58888888888888746</v>
      </c>
      <c r="J96" s="105">
        <v>0.59374999999999856</v>
      </c>
      <c r="K96" s="96">
        <v>0.59722222222222077</v>
      </c>
      <c r="L96" s="103">
        <v>0.59930555555555409</v>
      </c>
      <c r="M96" s="96">
        <v>0.60624999999999851</v>
      </c>
      <c r="N96" s="96">
        <v>0.60833333333333184</v>
      </c>
      <c r="O96" s="95">
        <v>0.61249999999999849</v>
      </c>
      <c r="P96" s="96">
        <v>0.61736111111110958</v>
      </c>
      <c r="Q96" s="96">
        <v>0.62291666666666512</v>
      </c>
      <c r="R96" s="96">
        <v>0.62638888888888733</v>
      </c>
      <c r="S96" s="96">
        <v>0.62847222222222066</v>
      </c>
      <c r="T96" s="96">
        <v>0.63124999999999842</v>
      </c>
      <c r="U96" s="103">
        <v>0.63611111111110952</v>
      </c>
      <c r="V96" s="20">
        <f t="shared" si="4"/>
        <v>28.689999999999998</v>
      </c>
      <c r="W96" s="21">
        <f t="shared" si="5"/>
        <v>7.2222222222221966E-2</v>
      </c>
      <c r="X96" s="22">
        <f t="shared" si="6"/>
        <v>16.551923076923135</v>
      </c>
      <c r="Y96" s="39">
        <f t="shared" si="7"/>
        <v>4.8611111111110938E-3</v>
      </c>
      <c r="Z96" s="44"/>
    </row>
    <row r="97" spans="2:26" x14ac:dyDescent="0.25">
      <c r="B97" s="38">
        <v>81</v>
      </c>
      <c r="C97" s="103">
        <v>0.56874999999999865</v>
      </c>
      <c r="D97" s="104">
        <v>0.57361111111110974</v>
      </c>
      <c r="E97" s="105">
        <v>0.57708333333333195</v>
      </c>
      <c r="F97" s="105">
        <v>0.57916666666666528</v>
      </c>
      <c r="G97" s="105">
        <v>0.58194444444444304</v>
      </c>
      <c r="H97" s="105">
        <v>0.5895833333333319</v>
      </c>
      <c r="I97" s="106">
        <v>0.59374999999999856</v>
      </c>
      <c r="J97" s="105">
        <v>0.59861111111110965</v>
      </c>
      <c r="K97" s="96">
        <v>0.60208333333333186</v>
      </c>
      <c r="L97" s="103">
        <v>0.60416666666666519</v>
      </c>
      <c r="M97" s="96">
        <v>0.61111111111110961</v>
      </c>
      <c r="N97" s="138">
        <v>0.61319444444444293</v>
      </c>
      <c r="O97" s="95">
        <v>0.61736111111110958</v>
      </c>
      <c r="P97" s="96">
        <v>0.62222222222222068</v>
      </c>
      <c r="Q97" s="96">
        <v>0.62777777777777621</v>
      </c>
      <c r="R97" s="96">
        <v>0.63124999999999842</v>
      </c>
      <c r="S97" s="96">
        <v>0.63333333333333175</v>
      </c>
      <c r="T97" s="96">
        <v>0.63611111111110952</v>
      </c>
      <c r="U97" s="103">
        <v>0.64097222222222061</v>
      </c>
      <c r="V97" s="20">
        <f t="shared" si="4"/>
        <v>28.689999999999998</v>
      </c>
      <c r="W97" s="21">
        <f t="shared" si="5"/>
        <v>7.2222222222221966E-2</v>
      </c>
      <c r="X97" s="22">
        <f t="shared" si="6"/>
        <v>16.551923076923135</v>
      </c>
      <c r="Y97" s="39">
        <f t="shared" si="7"/>
        <v>4.8611111111110938E-3</v>
      </c>
      <c r="Z97" s="44"/>
    </row>
    <row r="98" spans="2:26" x14ac:dyDescent="0.25">
      <c r="B98" s="38">
        <v>82</v>
      </c>
      <c r="C98" s="103">
        <v>0.57361111111110974</v>
      </c>
      <c r="D98" s="104">
        <v>0.57847222222222083</v>
      </c>
      <c r="E98" s="105">
        <v>0.58194444444444304</v>
      </c>
      <c r="F98" s="105">
        <v>0.58402777777777637</v>
      </c>
      <c r="G98" s="105">
        <v>0.58680555555555414</v>
      </c>
      <c r="H98" s="105">
        <v>0.594444444444443</v>
      </c>
      <c r="I98" s="106">
        <v>0.59861111111110965</v>
      </c>
      <c r="J98" s="105">
        <v>0.60347222222222074</v>
      </c>
      <c r="K98" s="96">
        <v>0.60694444444444295</v>
      </c>
      <c r="L98" s="103">
        <v>0.60902777777777628</v>
      </c>
      <c r="M98" s="96">
        <v>0.6159722222222207</v>
      </c>
      <c r="N98" s="96">
        <v>0.61805555555555403</v>
      </c>
      <c r="O98" s="95">
        <v>0.62222222222222068</v>
      </c>
      <c r="P98" s="96">
        <v>0.62708333333333177</v>
      </c>
      <c r="Q98" s="96">
        <v>0.63263888888888731</v>
      </c>
      <c r="R98" s="96">
        <v>0.63611111111110952</v>
      </c>
      <c r="S98" s="96">
        <v>0.63819444444444284</v>
      </c>
      <c r="T98" s="96">
        <v>0.64097222222222061</v>
      </c>
      <c r="U98" s="103">
        <v>0.64583333333333171</v>
      </c>
      <c r="V98" s="20">
        <f t="shared" si="4"/>
        <v>28.689999999999998</v>
      </c>
      <c r="W98" s="21">
        <f t="shared" si="5"/>
        <v>7.2222222222221966E-2</v>
      </c>
      <c r="X98" s="22">
        <f t="shared" si="6"/>
        <v>16.551923076923135</v>
      </c>
      <c r="Y98" s="39">
        <f t="shared" si="7"/>
        <v>4.8611111111110938E-3</v>
      </c>
      <c r="Z98" s="44"/>
    </row>
    <row r="99" spans="2:26" x14ac:dyDescent="0.25">
      <c r="B99" s="38">
        <v>83</v>
      </c>
      <c r="C99" s="103">
        <v>0.57847222222222083</v>
      </c>
      <c r="D99" s="104">
        <v>0.58333333333333193</v>
      </c>
      <c r="E99" s="105">
        <v>0.58680555555555414</v>
      </c>
      <c r="F99" s="105">
        <v>0.58888888888888746</v>
      </c>
      <c r="G99" s="105">
        <v>0.59166666666666523</v>
      </c>
      <c r="H99" s="105">
        <v>0.59930555555555409</v>
      </c>
      <c r="I99" s="106">
        <v>0.60347222222222074</v>
      </c>
      <c r="J99" s="105">
        <v>0.60833333333333184</v>
      </c>
      <c r="K99" s="96">
        <v>0.61180555555555405</v>
      </c>
      <c r="L99" s="103">
        <v>0.61388888888888737</v>
      </c>
      <c r="M99" s="96">
        <v>0.62083333333333179</v>
      </c>
      <c r="N99" s="96">
        <v>0.62291666666666512</v>
      </c>
      <c r="O99" s="95">
        <v>0.62708333333333177</v>
      </c>
      <c r="P99" s="96">
        <v>0.63194444444444287</v>
      </c>
      <c r="Q99" s="96">
        <v>0.6374999999999984</v>
      </c>
      <c r="R99" s="96">
        <v>0.64097222222222061</v>
      </c>
      <c r="S99" s="96">
        <v>0.64305555555555394</v>
      </c>
      <c r="T99" s="96">
        <v>0.64583333333333171</v>
      </c>
      <c r="U99" s="103">
        <v>0.6506944444444428</v>
      </c>
      <c r="V99" s="20">
        <f t="shared" ref="V99:V160" si="8">V98</f>
        <v>28.689999999999998</v>
      </c>
      <c r="W99" s="21">
        <f t="shared" si="5"/>
        <v>7.2222222222221966E-2</v>
      </c>
      <c r="X99" s="22">
        <f t="shared" si="6"/>
        <v>16.551923076923135</v>
      </c>
      <c r="Y99" s="39">
        <f t="shared" si="7"/>
        <v>4.8611111111125371E-3</v>
      </c>
      <c r="Z99" s="44"/>
    </row>
    <row r="100" spans="2:26" x14ac:dyDescent="0.25">
      <c r="B100" s="38">
        <v>84</v>
      </c>
      <c r="C100" s="103">
        <v>0.58333333333333337</v>
      </c>
      <c r="D100" s="104">
        <v>0.58819444444444446</v>
      </c>
      <c r="E100" s="105">
        <v>0.59166666666666667</v>
      </c>
      <c r="F100" s="105">
        <v>0.59375</v>
      </c>
      <c r="G100" s="105">
        <v>0.59652777777777777</v>
      </c>
      <c r="H100" s="105">
        <v>0.60416666666666663</v>
      </c>
      <c r="I100" s="106">
        <v>0.60833333333333328</v>
      </c>
      <c r="J100" s="105">
        <v>0.61319444444444438</v>
      </c>
      <c r="K100" s="96">
        <v>0.61666666666666659</v>
      </c>
      <c r="L100" s="103">
        <v>0.61874999999999991</v>
      </c>
      <c r="M100" s="96">
        <v>0.62569444444444433</v>
      </c>
      <c r="N100" s="96">
        <v>0.62777777777777766</v>
      </c>
      <c r="O100" s="95">
        <v>0.63194444444444431</v>
      </c>
      <c r="P100" s="96">
        <v>0.6368055555555554</v>
      </c>
      <c r="Q100" s="96">
        <v>0.64236111111111094</v>
      </c>
      <c r="R100" s="96">
        <v>0.64583333333333315</v>
      </c>
      <c r="S100" s="96">
        <v>0.64791666666666647</v>
      </c>
      <c r="T100" s="96">
        <v>0.65069444444444424</v>
      </c>
      <c r="U100" s="103">
        <v>0.65555555555555534</v>
      </c>
      <c r="V100" s="20">
        <f t="shared" si="8"/>
        <v>28.689999999999998</v>
      </c>
      <c r="W100" s="21">
        <f t="shared" ref="W100:W143" si="9">U100-C100</f>
        <v>7.2222222222221966E-2</v>
      </c>
      <c r="X100" s="22">
        <f t="shared" ref="X100:X143" si="10">60*V100/(W100*60*24)</f>
        <v>16.551923076923135</v>
      </c>
      <c r="Y100" s="39">
        <f t="shared" ref="Y100:Y159" si="11">C101-C100</f>
        <v>5.5555555555555358E-3</v>
      </c>
      <c r="Z100" s="44"/>
    </row>
    <row r="101" spans="2:26" x14ac:dyDescent="0.25">
      <c r="B101" s="38">
        <v>85</v>
      </c>
      <c r="C101" s="103">
        <v>0.58888888888888891</v>
      </c>
      <c r="D101" s="104">
        <v>0.59375</v>
      </c>
      <c r="E101" s="105">
        <v>0.59722222222222221</v>
      </c>
      <c r="F101" s="105">
        <v>0.59930555555555554</v>
      </c>
      <c r="G101" s="105">
        <v>0.6020833333333333</v>
      </c>
      <c r="H101" s="105">
        <v>0.60972222222222217</v>
      </c>
      <c r="I101" s="106">
        <v>0.61388888888888882</v>
      </c>
      <c r="J101" s="105">
        <v>0.61874999999999991</v>
      </c>
      <c r="K101" s="96">
        <v>0.62222222222222212</v>
      </c>
      <c r="L101" s="103">
        <v>0.62430555555555545</v>
      </c>
      <c r="M101" s="96">
        <v>0.63124999999999987</v>
      </c>
      <c r="N101" s="96">
        <v>0.63333333333333319</v>
      </c>
      <c r="O101" s="95">
        <v>0.63749999999999984</v>
      </c>
      <c r="P101" s="96">
        <v>0.64236111111111094</v>
      </c>
      <c r="Q101" s="96">
        <v>0.64791666666666647</v>
      </c>
      <c r="R101" s="96">
        <v>0.65138888888888868</v>
      </c>
      <c r="S101" s="96">
        <v>0.65347222222222201</v>
      </c>
      <c r="T101" s="96">
        <v>0.65624999999999978</v>
      </c>
      <c r="U101" s="103">
        <v>0.66111111111111087</v>
      </c>
      <c r="V101" s="20">
        <f t="shared" si="8"/>
        <v>28.689999999999998</v>
      </c>
      <c r="W101" s="21">
        <f t="shared" si="9"/>
        <v>7.2222222222221966E-2</v>
      </c>
      <c r="X101" s="22">
        <f t="shared" si="10"/>
        <v>16.551923076923135</v>
      </c>
      <c r="Y101" s="39">
        <f t="shared" si="11"/>
        <v>4.8611111111110938E-3</v>
      </c>
      <c r="Z101" s="44"/>
    </row>
    <row r="102" spans="2:26" x14ac:dyDescent="0.25">
      <c r="B102" s="38">
        <v>86</v>
      </c>
      <c r="C102" s="103">
        <v>0.59375</v>
      </c>
      <c r="D102" s="104">
        <v>0.59861111111111109</v>
      </c>
      <c r="E102" s="105">
        <v>0.6020833333333333</v>
      </c>
      <c r="F102" s="105">
        <v>0.60416666666666663</v>
      </c>
      <c r="G102" s="105">
        <v>0.6069444444444444</v>
      </c>
      <c r="H102" s="105">
        <v>0.61458333333333326</v>
      </c>
      <c r="I102" s="106">
        <v>0.61874999999999991</v>
      </c>
      <c r="J102" s="105">
        <v>0.62361111111111101</v>
      </c>
      <c r="K102" s="96">
        <v>0.62708333333333321</v>
      </c>
      <c r="L102" s="103">
        <v>0.62916666666666654</v>
      </c>
      <c r="M102" s="96">
        <v>0.63611111111111096</v>
      </c>
      <c r="N102" s="96">
        <v>0.63819444444444429</v>
      </c>
      <c r="O102" s="95">
        <v>0.64236111111111094</v>
      </c>
      <c r="P102" s="96">
        <v>0.64722222222222203</v>
      </c>
      <c r="Q102" s="96">
        <v>0.65277777777777757</v>
      </c>
      <c r="R102" s="96">
        <v>0.65624999999999978</v>
      </c>
      <c r="S102" s="96">
        <v>0.6583333333333331</v>
      </c>
      <c r="T102" s="96">
        <v>0.66111111111111087</v>
      </c>
      <c r="U102" s="103">
        <v>0.66597222222222197</v>
      </c>
      <c r="V102" s="20">
        <f t="shared" si="8"/>
        <v>28.689999999999998</v>
      </c>
      <c r="W102" s="21">
        <f t="shared" si="9"/>
        <v>7.2222222222221966E-2</v>
      </c>
      <c r="X102" s="22">
        <f t="shared" si="10"/>
        <v>16.551923076923135</v>
      </c>
      <c r="Y102" s="39">
        <f t="shared" si="11"/>
        <v>5.5555555555555358E-3</v>
      </c>
      <c r="Z102" s="44"/>
    </row>
    <row r="103" spans="2:26" x14ac:dyDescent="0.25">
      <c r="B103" s="38">
        <v>87</v>
      </c>
      <c r="C103" s="103">
        <v>0.59930555555555554</v>
      </c>
      <c r="D103" s="104">
        <v>0.60416666666666663</v>
      </c>
      <c r="E103" s="105">
        <v>0.60763888888888884</v>
      </c>
      <c r="F103" s="105">
        <v>0.60972222222222217</v>
      </c>
      <c r="G103" s="105">
        <v>0.61249999999999993</v>
      </c>
      <c r="H103" s="105">
        <v>0.6201388888888888</v>
      </c>
      <c r="I103" s="106">
        <v>0.62430555555555545</v>
      </c>
      <c r="J103" s="105">
        <v>0.62916666666666654</v>
      </c>
      <c r="K103" s="96">
        <v>0.63263888888888875</v>
      </c>
      <c r="L103" s="103">
        <v>0.63472222222222208</v>
      </c>
      <c r="M103" s="96">
        <v>0.6416666666666665</v>
      </c>
      <c r="N103" s="96">
        <v>0.64374999999999982</v>
      </c>
      <c r="O103" s="95">
        <v>0.64791666666666647</v>
      </c>
      <c r="P103" s="96">
        <v>0.65277777777777757</v>
      </c>
      <c r="Q103" s="96">
        <v>0.6583333333333331</v>
      </c>
      <c r="R103" s="96">
        <v>0.66180555555555531</v>
      </c>
      <c r="S103" s="96">
        <v>0.66388888888888864</v>
      </c>
      <c r="T103" s="96">
        <v>0.66666666666666641</v>
      </c>
      <c r="U103" s="103">
        <v>0.6715277777777775</v>
      </c>
      <c r="V103" s="20">
        <f t="shared" si="8"/>
        <v>28.689999999999998</v>
      </c>
      <c r="W103" s="21">
        <f t="shared" si="9"/>
        <v>7.2222222222221966E-2</v>
      </c>
      <c r="X103" s="22">
        <f t="shared" si="10"/>
        <v>16.551923076923135</v>
      </c>
      <c r="Y103" s="39">
        <f t="shared" si="11"/>
        <v>6.2499999999999778E-3</v>
      </c>
      <c r="Z103" s="44"/>
    </row>
    <row r="104" spans="2:26" x14ac:dyDescent="0.25">
      <c r="B104" s="38">
        <v>88</v>
      </c>
      <c r="C104" s="103">
        <v>0.60555555555555551</v>
      </c>
      <c r="D104" s="104">
        <v>0.61041666666666661</v>
      </c>
      <c r="E104" s="105">
        <v>0.61388888888888882</v>
      </c>
      <c r="F104" s="105">
        <v>0.61597222222222214</v>
      </c>
      <c r="G104" s="105">
        <v>0.61874999999999991</v>
      </c>
      <c r="H104" s="105">
        <v>0.62638888888888877</v>
      </c>
      <c r="I104" s="106">
        <v>0.63055555555555542</v>
      </c>
      <c r="J104" s="105">
        <v>0.63541666666666652</v>
      </c>
      <c r="K104" s="96">
        <v>0.63888888888888873</v>
      </c>
      <c r="L104" s="103">
        <v>0.64097222222222205</v>
      </c>
      <c r="M104" s="96">
        <v>0.64791666666666647</v>
      </c>
      <c r="N104" s="96">
        <v>0.6499999999999998</v>
      </c>
      <c r="O104" s="95">
        <v>0.65416666666666645</v>
      </c>
      <c r="P104" s="96">
        <v>0.65902777777777755</v>
      </c>
      <c r="Q104" s="96">
        <v>0.66458333333333308</v>
      </c>
      <c r="R104" s="96">
        <v>0.66805555555555529</v>
      </c>
      <c r="S104" s="96">
        <v>0.67013888888888862</v>
      </c>
      <c r="T104" s="96">
        <v>0.67291666666666639</v>
      </c>
      <c r="U104" s="103">
        <v>0.67777777777777748</v>
      </c>
      <c r="V104" s="20">
        <f t="shared" si="8"/>
        <v>28.689999999999998</v>
      </c>
      <c r="W104" s="21">
        <f t="shared" si="9"/>
        <v>7.2222222222221966E-2</v>
      </c>
      <c r="X104" s="22">
        <f t="shared" si="10"/>
        <v>16.551923076923135</v>
      </c>
      <c r="Y104" s="39">
        <f t="shared" si="11"/>
        <v>6.2499999999999778E-3</v>
      </c>
      <c r="Z104" s="44"/>
    </row>
    <row r="105" spans="2:26" x14ac:dyDescent="0.25">
      <c r="B105" s="38">
        <v>89</v>
      </c>
      <c r="C105" s="103">
        <v>0.61180555555555549</v>
      </c>
      <c r="D105" s="104">
        <v>0.61666666666666659</v>
      </c>
      <c r="E105" s="105">
        <v>0.6201388888888888</v>
      </c>
      <c r="F105" s="105">
        <v>0.62222222222222212</v>
      </c>
      <c r="G105" s="105">
        <v>0.62499999999999989</v>
      </c>
      <c r="H105" s="105">
        <v>0.63263888888888875</v>
      </c>
      <c r="I105" s="106">
        <v>0.6368055555555554</v>
      </c>
      <c r="J105" s="105">
        <v>0.6416666666666665</v>
      </c>
      <c r="K105" s="96">
        <v>0.64513888888888871</v>
      </c>
      <c r="L105" s="103">
        <v>0.64722222222222203</v>
      </c>
      <c r="M105" s="96">
        <v>0.65416666666666645</v>
      </c>
      <c r="N105" s="96">
        <v>0.65624999999999978</v>
      </c>
      <c r="O105" s="95">
        <v>0.66041666666666643</v>
      </c>
      <c r="P105" s="96">
        <v>0.66527777777777752</v>
      </c>
      <c r="Q105" s="96">
        <v>0.67083333333333306</v>
      </c>
      <c r="R105" s="96">
        <v>0.67430555555555527</v>
      </c>
      <c r="S105" s="96">
        <v>0.6763888888888886</v>
      </c>
      <c r="T105" s="96">
        <v>0.67916666666666636</v>
      </c>
      <c r="U105" s="103">
        <v>0.68402777777777746</v>
      </c>
      <c r="V105" s="20">
        <f t="shared" si="8"/>
        <v>28.689999999999998</v>
      </c>
      <c r="W105" s="21">
        <f t="shared" si="9"/>
        <v>7.2222222222221966E-2</v>
      </c>
      <c r="X105" s="22">
        <f t="shared" si="10"/>
        <v>16.551923076923135</v>
      </c>
      <c r="Y105" s="39">
        <f t="shared" si="11"/>
        <v>6.2499999999999778E-3</v>
      </c>
      <c r="Z105" s="44"/>
    </row>
    <row r="106" spans="2:26" x14ac:dyDescent="0.25">
      <c r="B106" s="38">
        <v>90</v>
      </c>
      <c r="C106" s="103">
        <v>0.61805555555555547</v>
      </c>
      <c r="D106" s="104">
        <v>0.62291666666666656</v>
      </c>
      <c r="E106" s="105">
        <v>0.62638888888888877</v>
      </c>
      <c r="F106" s="105">
        <v>0.6284722222222221</v>
      </c>
      <c r="G106" s="105">
        <v>0.63124999999999987</v>
      </c>
      <c r="H106" s="105">
        <v>0.63888888888888873</v>
      </c>
      <c r="I106" s="106">
        <v>0.64305555555555538</v>
      </c>
      <c r="J106" s="105">
        <v>0.64791666666666647</v>
      </c>
      <c r="K106" s="96">
        <v>0.65138888888888868</v>
      </c>
      <c r="L106" s="103">
        <v>0.65347222222222201</v>
      </c>
      <c r="M106" s="96">
        <v>0.66041666666666643</v>
      </c>
      <c r="N106" s="96">
        <v>0.66249999999999976</v>
      </c>
      <c r="O106" s="95">
        <v>0.66666666666666641</v>
      </c>
      <c r="P106" s="96">
        <v>0.6715277777777775</v>
      </c>
      <c r="Q106" s="96">
        <v>0.67708333333333304</v>
      </c>
      <c r="R106" s="96">
        <v>0.68055555555555525</v>
      </c>
      <c r="S106" s="96">
        <v>0.68263888888888857</v>
      </c>
      <c r="T106" s="96">
        <v>0.68541666666666634</v>
      </c>
      <c r="U106" s="103">
        <v>0.69027777777777743</v>
      </c>
      <c r="V106" s="20">
        <f t="shared" si="8"/>
        <v>28.689999999999998</v>
      </c>
      <c r="W106" s="21">
        <f t="shared" si="9"/>
        <v>7.2222222222221966E-2</v>
      </c>
      <c r="X106" s="22">
        <f t="shared" si="10"/>
        <v>16.551923076923135</v>
      </c>
      <c r="Y106" s="39">
        <f t="shared" si="11"/>
        <v>6.2499999999999778E-3</v>
      </c>
      <c r="Z106" s="44"/>
    </row>
    <row r="107" spans="2:26" x14ac:dyDescent="0.25">
      <c r="B107" s="38">
        <v>91</v>
      </c>
      <c r="C107" s="103">
        <v>0.62430555555555545</v>
      </c>
      <c r="D107" s="104">
        <v>0.62916666666666654</v>
      </c>
      <c r="E107" s="105">
        <v>0.63263888888888875</v>
      </c>
      <c r="F107" s="105">
        <v>0.63472222222222208</v>
      </c>
      <c r="G107" s="105">
        <v>0.63749999999999984</v>
      </c>
      <c r="H107" s="105">
        <v>0.64513888888888871</v>
      </c>
      <c r="I107" s="106">
        <v>0.64930555555555536</v>
      </c>
      <c r="J107" s="105">
        <v>0.65416666666666645</v>
      </c>
      <c r="K107" s="96">
        <v>0.65763888888888866</v>
      </c>
      <c r="L107" s="103">
        <v>0.65972222222222199</v>
      </c>
      <c r="M107" s="96">
        <v>0.66666666666666641</v>
      </c>
      <c r="N107" s="96">
        <v>0.66874999999999973</v>
      </c>
      <c r="O107" s="95">
        <v>0.67291666666666639</v>
      </c>
      <c r="P107" s="96">
        <v>0.67777777777777748</v>
      </c>
      <c r="Q107" s="96">
        <v>0.68333333333333302</v>
      </c>
      <c r="R107" s="96">
        <v>0.68680555555555522</v>
      </c>
      <c r="S107" s="96">
        <v>0.68888888888888855</v>
      </c>
      <c r="T107" s="96">
        <v>0.69166666666666632</v>
      </c>
      <c r="U107" s="103">
        <v>0.69652777777777741</v>
      </c>
      <c r="V107" s="20">
        <f t="shared" si="8"/>
        <v>28.689999999999998</v>
      </c>
      <c r="W107" s="21">
        <f t="shared" si="9"/>
        <v>7.2222222222221966E-2</v>
      </c>
      <c r="X107" s="22">
        <f t="shared" si="10"/>
        <v>16.551923076923135</v>
      </c>
      <c r="Y107" s="39">
        <f t="shared" si="11"/>
        <v>6.2499999999999778E-3</v>
      </c>
      <c r="Z107" s="44"/>
    </row>
    <row r="108" spans="2:26" x14ac:dyDescent="0.25">
      <c r="B108" s="38">
        <v>92</v>
      </c>
      <c r="C108" s="103">
        <v>0.63055555555555542</v>
      </c>
      <c r="D108" s="104">
        <v>0.63541666666666652</v>
      </c>
      <c r="E108" s="105">
        <v>0.63888888888888873</v>
      </c>
      <c r="F108" s="105">
        <v>0.64097222222222205</v>
      </c>
      <c r="G108" s="105">
        <v>0.64374999999999982</v>
      </c>
      <c r="H108" s="105">
        <v>0.65138888888888868</v>
      </c>
      <c r="I108" s="106">
        <v>0.65555555555555534</v>
      </c>
      <c r="J108" s="105">
        <v>0.66041666666666643</v>
      </c>
      <c r="K108" s="96">
        <v>0.66388888888888864</v>
      </c>
      <c r="L108" s="103">
        <v>0.66597222222222197</v>
      </c>
      <c r="M108" s="96">
        <v>0.67291666666666639</v>
      </c>
      <c r="N108" s="96">
        <v>0.67499999999999971</v>
      </c>
      <c r="O108" s="95">
        <v>0.67916666666666636</v>
      </c>
      <c r="P108" s="96">
        <v>0.68402777777777746</v>
      </c>
      <c r="Q108" s="96">
        <v>0.68958333333333299</v>
      </c>
      <c r="R108" s="96">
        <v>0.6930555555555552</v>
      </c>
      <c r="S108" s="96">
        <v>0.69513888888888853</v>
      </c>
      <c r="T108" s="96">
        <v>0.6979166666666663</v>
      </c>
      <c r="U108" s="103">
        <v>0.70277777777777739</v>
      </c>
      <c r="V108" s="20">
        <f t="shared" si="8"/>
        <v>28.689999999999998</v>
      </c>
      <c r="W108" s="21">
        <f t="shared" si="9"/>
        <v>7.2222222222221966E-2</v>
      </c>
      <c r="X108" s="22">
        <f t="shared" si="10"/>
        <v>16.551923076923135</v>
      </c>
      <c r="Y108" s="39">
        <f t="shared" si="11"/>
        <v>6.2499999999999778E-3</v>
      </c>
      <c r="Z108" s="44"/>
    </row>
    <row r="109" spans="2:26" x14ac:dyDescent="0.25">
      <c r="B109" s="38">
        <v>93</v>
      </c>
      <c r="C109" s="103">
        <v>0.6368055555555554</v>
      </c>
      <c r="D109" s="104">
        <v>0.6416666666666665</v>
      </c>
      <c r="E109" s="105">
        <v>0.64513888888888871</v>
      </c>
      <c r="F109" s="105">
        <v>0.64722222222222203</v>
      </c>
      <c r="G109" s="105">
        <v>0.6499999999999998</v>
      </c>
      <c r="H109" s="105">
        <v>0.65763888888888866</v>
      </c>
      <c r="I109" s="106">
        <v>0.66180555555555531</v>
      </c>
      <c r="J109" s="105">
        <v>0.66666666666666641</v>
      </c>
      <c r="K109" s="96">
        <v>0.67013888888888862</v>
      </c>
      <c r="L109" s="103">
        <v>0.67222222222222194</v>
      </c>
      <c r="M109" s="96">
        <v>0.67916666666666636</v>
      </c>
      <c r="N109" s="96">
        <v>0.68124999999999969</v>
      </c>
      <c r="O109" s="95">
        <v>0.68541666666666634</v>
      </c>
      <c r="P109" s="96">
        <v>0.69027777777777743</v>
      </c>
      <c r="Q109" s="96">
        <v>0.69583333333333297</v>
      </c>
      <c r="R109" s="96">
        <v>0.69930555555555518</v>
      </c>
      <c r="S109" s="96">
        <v>0.70138888888888851</v>
      </c>
      <c r="T109" s="96">
        <v>0.70416666666666627</v>
      </c>
      <c r="U109" s="103">
        <v>0.70902777777777737</v>
      </c>
      <c r="V109" s="20">
        <f t="shared" si="8"/>
        <v>28.689999999999998</v>
      </c>
      <c r="W109" s="21">
        <f t="shared" si="9"/>
        <v>7.2222222222221966E-2</v>
      </c>
      <c r="X109" s="22">
        <f t="shared" si="10"/>
        <v>16.551923076923135</v>
      </c>
      <c r="Y109" s="39">
        <f t="shared" si="11"/>
        <v>6.2499999999999778E-3</v>
      </c>
      <c r="Z109" s="44"/>
    </row>
    <row r="110" spans="2:26" x14ac:dyDescent="0.25">
      <c r="B110" s="38">
        <v>94</v>
      </c>
      <c r="C110" s="103">
        <v>0.64305555555555538</v>
      </c>
      <c r="D110" s="104">
        <v>0.64791666666666647</v>
      </c>
      <c r="E110" s="105">
        <v>0.65138888888888868</v>
      </c>
      <c r="F110" s="105">
        <v>0.65347222222222201</v>
      </c>
      <c r="G110" s="105">
        <v>0.65624999999999978</v>
      </c>
      <c r="H110" s="105">
        <v>0.66388888888888864</v>
      </c>
      <c r="I110" s="106">
        <v>0.66805555555555529</v>
      </c>
      <c r="J110" s="105">
        <v>0.67291666666666639</v>
      </c>
      <c r="K110" s="96">
        <v>0.6763888888888886</v>
      </c>
      <c r="L110" s="103">
        <v>0.67847222222222192</v>
      </c>
      <c r="M110" s="96">
        <v>0.68541666666666634</v>
      </c>
      <c r="N110" s="96">
        <v>0.68749999999999967</v>
      </c>
      <c r="O110" s="95">
        <v>0.69166666666666632</v>
      </c>
      <c r="P110" s="96">
        <v>0.69652777777777741</v>
      </c>
      <c r="Q110" s="96">
        <v>0.70208333333333295</v>
      </c>
      <c r="R110" s="96">
        <v>0.70555555555555516</v>
      </c>
      <c r="S110" s="96">
        <v>0.70763888888888848</v>
      </c>
      <c r="T110" s="96">
        <v>0.71041666666666625</v>
      </c>
      <c r="U110" s="103">
        <v>0.71527777777777735</v>
      </c>
      <c r="V110" s="20">
        <f t="shared" si="8"/>
        <v>28.689999999999998</v>
      </c>
      <c r="W110" s="21">
        <f t="shared" si="9"/>
        <v>7.2222222222221966E-2</v>
      </c>
      <c r="X110" s="22">
        <f t="shared" si="10"/>
        <v>16.551923076923135</v>
      </c>
      <c r="Y110" s="39">
        <f t="shared" si="11"/>
        <v>6.2499999999999778E-3</v>
      </c>
      <c r="Z110" s="44"/>
    </row>
    <row r="111" spans="2:26" x14ac:dyDescent="0.25">
      <c r="B111" s="38">
        <v>95</v>
      </c>
      <c r="C111" s="103">
        <v>0.64930555555555536</v>
      </c>
      <c r="D111" s="104">
        <v>0.65416666666666645</v>
      </c>
      <c r="E111" s="105">
        <v>0.65763888888888866</v>
      </c>
      <c r="F111" s="105">
        <v>0.65972222222222199</v>
      </c>
      <c r="G111" s="105">
        <v>0.66249999999999976</v>
      </c>
      <c r="H111" s="105">
        <v>0.67013888888888862</v>
      </c>
      <c r="I111" s="106">
        <v>0.67430555555555527</v>
      </c>
      <c r="J111" s="105">
        <v>0.67916666666666636</v>
      </c>
      <c r="K111" s="96">
        <v>0.68263888888888857</v>
      </c>
      <c r="L111" s="103">
        <v>0.6847222222222219</v>
      </c>
      <c r="M111" s="96">
        <v>0.69166666666666632</v>
      </c>
      <c r="N111" s="96">
        <v>0.69374999999999964</v>
      </c>
      <c r="O111" s="95">
        <v>0.6979166666666663</v>
      </c>
      <c r="P111" s="96">
        <v>0.70277777777777739</v>
      </c>
      <c r="Q111" s="96">
        <v>0.70833333333333293</v>
      </c>
      <c r="R111" s="96">
        <v>0.71180555555555514</v>
      </c>
      <c r="S111" s="96">
        <v>0.71388888888888846</v>
      </c>
      <c r="T111" s="96">
        <v>0.71666666666666623</v>
      </c>
      <c r="U111" s="103">
        <v>0.72152777777777732</v>
      </c>
      <c r="V111" s="20">
        <f t="shared" si="8"/>
        <v>28.689999999999998</v>
      </c>
      <c r="W111" s="21">
        <f t="shared" si="9"/>
        <v>7.2222222222221966E-2</v>
      </c>
      <c r="X111" s="22">
        <f t="shared" si="10"/>
        <v>16.551923076923135</v>
      </c>
      <c r="Y111" s="39">
        <f t="shared" si="11"/>
        <v>6.2499999999999778E-3</v>
      </c>
      <c r="Z111" s="44"/>
    </row>
    <row r="112" spans="2:26" x14ac:dyDescent="0.25">
      <c r="B112" s="38">
        <v>96</v>
      </c>
      <c r="C112" s="103">
        <v>0.65555555555555534</v>
      </c>
      <c r="D112" s="104">
        <v>0.66041666666666643</v>
      </c>
      <c r="E112" s="105">
        <v>0.66388888888888864</v>
      </c>
      <c r="F112" s="105">
        <v>0.66597222222222197</v>
      </c>
      <c r="G112" s="105">
        <v>0.66874999999999973</v>
      </c>
      <c r="H112" s="105">
        <v>0.6763888888888886</v>
      </c>
      <c r="I112" s="106">
        <v>0.68055555555555525</v>
      </c>
      <c r="J112" s="105">
        <v>0.68541666666666634</v>
      </c>
      <c r="K112" s="96">
        <v>0.68888888888888855</v>
      </c>
      <c r="L112" s="103">
        <v>0.69097222222222188</v>
      </c>
      <c r="M112" s="96">
        <v>0.6979166666666663</v>
      </c>
      <c r="N112" s="96">
        <v>0.69999999999999962</v>
      </c>
      <c r="O112" s="95">
        <v>0.70416666666666627</v>
      </c>
      <c r="P112" s="96">
        <v>0.70902777777777737</v>
      </c>
      <c r="Q112" s="96">
        <v>0.7145833333333329</v>
      </c>
      <c r="R112" s="96">
        <v>0.71805555555555511</v>
      </c>
      <c r="S112" s="96">
        <v>0.72013888888888844</v>
      </c>
      <c r="T112" s="96">
        <v>0.72291666666666621</v>
      </c>
      <c r="U112" s="103">
        <v>0.7277777777777773</v>
      </c>
      <c r="V112" s="20">
        <f t="shared" si="8"/>
        <v>28.689999999999998</v>
      </c>
      <c r="W112" s="21">
        <f t="shared" si="9"/>
        <v>7.2222222222221966E-2</v>
      </c>
      <c r="X112" s="22">
        <f t="shared" si="10"/>
        <v>16.551923076923135</v>
      </c>
      <c r="Y112" s="39">
        <f t="shared" si="11"/>
        <v>5.5555555555555358E-3</v>
      </c>
      <c r="Z112" s="44"/>
    </row>
    <row r="113" spans="2:26" x14ac:dyDescent="0.25">
      <c r="B113" s="38">
        <v>97</v>
      </c>
      <c r="C113" s="103">
        <v>0.66111111111111087</v>
      </c>
      <c r="D113" s="104">
        <v>0.66597222222222197</v>
      </c>
      <c r="E113" s="105">
        <v>0.66944444444444418</v>
      </c>
      <c r="F113" s="105">
        <v>0.6715277777777775</v>
      </c>
      <c r="G113" s="105">
        <v>0.67430555555555527</v>
      </c>
      <c r="H113" s="105">
        <v>0.68194444444444413</v>
      </c>
      <c r="I113" s="106">
        <v>0.68611111111111078</v>
      </c>
      <c r="J113" s="105">
        <v>0.69097222222222188</v>
      </c>
      <c r="K113" s="96">
        <v>0.69444444444444409</v>
      </c>
      <c r="L113" s="103">
        <v>0.69652777777777741</v>
      </c>
      <c r="M113" s="96">
        <v>0.70347222222222183</v>
      </c>
      <c r="N113" s="96">
        <v>0.70555555555555516</v>
      </c>
      <c r="O113" s="95">
        <v>0.70972222222222181</v>
      </c>
      <c r="P113" s="96">
        <v>0.7145833333333329</v>
      </c>
      <c r="Q113" s="96">
        <v>0.72013888888888844</v>
      </c>
      <c r="R113" s="96">
        <v>0.72361111111111065</v>
      </c>
      <c r="S113" s="96">
        <v>0.72569444444444398</v>
      </c>
      <c r="T113" s="96">
        <v>0.72847222222222174</v>
      </c>
      <c r="U113" s="103">
        <v>0.73333333333333284</v>
      </c>
      <c r="V113" s="20">
        <f t="shared" si="8"/>
        <v>28.689999999999998</v>
      </c>
      <c r="W113" s="21">
        <f t="shared" si="9"/>
        <v>7.2222222222221966E-2</v>
      </c>
      <c r="X113" s="22">
        <f t="shared" si="10"/>
        <v>16.551923076923135</v>
      </c>
      <c r="Y113" s="39">
        <f t="shared" si="11"/>
        <v>5.5555555555555358E-3</v>
      </c>
      <c r="Z113" s="44"/>
    </row>
    <row r="114" spans="2:26" x14ac:dyDescent="0.25">
      <c r="B114" s="38">
        <v>98</v>
      </c>
      <c r="C114" s="103">
        <v>0.66666666666666641</v>
      </c>
      <c r="D114" s="104">
        <v>0.6715277777777775</v>
      </c>
      <c r="E114" s="105">
        <v>0.67499999999999971</v>
      </c>
      <c r="F114" s="105">
        <v>0.67708333333333304</v>
      </c>
      <c r="G114" s="105">
        <v>0.67986111111111081</v>
      </c>
      <c r="H114" s="105">
        <v>0.68749999999999967</v>
      </c>
      <c r="I114" s="106">
        <v>0.69166666666666632</v>
      </c>
      <c r="J114" s="105">
        <v>0.69652777777777741</v>
      </c>
      <c r="K114" s="96">
        <v>0.69999999999999962</v>
      </c>
      <c r="L114" s="103">
        <v>0.70208333333333295</v>
      </c>
      <c r="M114" s="96">
        <v>0.70902777777777737</v>
      </c>
      <c r="N114" s="96">
        <v>0.71111111111111069</v>
      </c>
      <c r="O114" s="95">
        <v>0.71527777777777735</v>
      </c>
      <c r="P114" s="96">
        <v>0.72013888888888844</v>
      </c>
      <c r="Q114" s="96">
        <v>0.72569444444444398</v>
      </c>
      <c r="R114" s="96">
        <v>0.72916666666666619</v>
      </c>
      <c r="S114" s="96">
        <v>0.73124999999999951</v>
      </c>
      <c r="T114" s="96">
        <v>0.73402777777777728</v>
      </c>
      <c r="U114" s="103">
        <v>0.73888888888888837</v>
      </c>
      <c r="V114" s="20">
        <f t="shared" si="8"/>
        <v>28.689999999999998</v>
      </c>
      <c r="W114" s="21">
        <f t="shared" si="9"/>
        <v>7.2222222222221966E-2</v>
      </c>
      <c r="X114" s="22">
        <f t="shared" si="10"/>
        <v>16.551923076923135</v>
      </c>
      <c r="Y114" s="39">
        <f t="shared" si="11"/>
        <v>5.5555555555555358E-3</v>
      </c>
      <c r="Z114" s="44"/>
    </row>
    <row r="115" spans="2:26" x14ac:dyDescent="0.25">
      <c r="B115" s="38">
        <v>99</v>
      </c>
      <c r="C115" s="103">
        <v>0.67222222222222194</v>
      </c>
      <c r="D115" s="104">
        <v>0.67708333333333304</v>
      </c>
      <c r="E115" s="105">
        <v>0.68055555555555525</v>
      </c>
      <c r="F115" s="105">
        <v>0.68263888888888857</v>
      </c>
      <c r="G115" s="105">
        <v>0.68541666666666634</v>
      </c>
      <c r="H115" s="105">
        <v>0.6930555555555552</v>
      </c>
      <c r="I115" s="106">
        <v>0.69722222222222185</v>
      </c>
      <c r="J115" s="105">
        <v>0.70208333333333295</v>
      </c>
      <c r="K115" s="96">
        <v>0.70555555555555516</v>
      </c>
      <c r="L115" s="103">
        <v>0.70763888888888848</v>
      </c>
      <c r="M115" s="96">
        <v>0.7145833333333329</v>
      </c>
      <c r="N115" s="96">
        <v>0.71666666666666623</v>
      </c>
      <c r="O115" s="95">
        <v>0.72083333333333288</v>
      </c>
      <c r="P115" s="96">
        <v>0.72569444444444398</v>
      </c>
      <c r="Q115" s="96">
        <v>0.73124999999999951</v>
      </c>
      <c r="R115" s="96">
        <v>0.73472222222222172</v>
      </c>
      <c r="S115" s="96">
        <v>0.73680555555555505</v>
      </c>
      <c r="T115" s="96">
        <v>0.73958333333333282</v>
      </c>
      <c r="U115" s="103">
        <v>0.74444444444444391</v>
      </c>
      <c r="V115" s="20">
        <f t="shared" si="8"/>
        <v>28.689999999999998</v>
      </c>
      <c r="W115" s="21">
        <f t="shared" si="9"/>
        <v>7.2222222222221966E-2</v>
      </c>
      <c r="X115" s="22">
        <f t="shared" si="10"/>
        <v>16.551923076923135</v>
      </c>
      <c r="Y115" s="39">
        <f t="shared" si="11"/>
        <v>5.5555555555555358E-3</v>
      </c>
      <c r="Z115" s="44"/>
    </row>
    <row r="116" spans="2:26" x14ac:dyDescent="0.25">
      <c r="B116" s="38">
        <v>100</v>
      </c>
      <c r="C116" s="103">
        <v>0.67777777777777748</v>
      </c>
      <c r="D116" s="104">
        <v>0.68263888888888857</v>
      </c>
      <c r="E116" s="105">
        <v>0.68611111111111078</v>
      </c>
      <c r="F116" s="105">
        <v>0.68819444444444411</v>
      </c>
      <c r="G116" s="105">
        <v>0.69097222222222188</v>
      </c>
      <c r="H116" s="105">
        <v>0.69861111111111074</v>
      </c>
      <c r="I116" s="106">
        <v>0.70277777777777739</v>
      </c>
      <c r="J116" s="105">
        <v>0.70763888888888848</v>
      </c>
      <c r="K116" s="96">
        <v>0.71111111111111069</v>
      </c>
      <c r="L116" s="103">
        <v>0.71319444444444402</v>
      </c>
      <c r="M116" s="96">
        <v>0.72013888888888844</v>
      </c>
      <c r="N116" s="96">
        <v>0.72222222222222177</v>
      </c>
      <c r="O116" s="95">
        <v>0.72638888888888842</v>
      </c>
      <c r="P116" s="96">
        <v>0.73124999999999951</v>
      </c>
      <c r="Q116" s="96">
        <v>0.73680555555555505</v>
      </c>
      <c r="R116" s="96">
        <v>0.74027777777777726</v>
      </c>
      <c r="S116" s="96">
        <v>0.74236111111111058</v>
      </c>
      <c r="T116" s="96">
        <v>0.74513888888888835</v>
      </c>
      <c r="U116" s="103">
        <v>0.74999999999999944</v>
      </c>
      <c r="V116" s="20">
        <f t="shared" si="8"/>
        <v>28.689999999999998</v>
      </c>
      <c r="W116" s="21">
        <f t="shared" si="9"/>
        <v>7.2222222222221966E-2</v>
      </c>
      <c r="X116" s="22">
        <f t="shared" si="10"/>
        <v>16.551923076923135</v>
      </c>
      <c r="Y116" s="39">
        <f t="shared" si="11"/>
        <v>5.5555555555555358E-3</v>
      </c>
      <c r="Z116" s="44"/>
    </row>
    <row r="117" spans="2:26" x14ac:dyDescent="0.25">
      <c r="B117" s="38">
        <v>101</v>
      </c>
      <c r="C117" s="103">
        <v>0.68333333333333302</v>
      </c>
      <c r="D117" s="104">
        <v>0.68819444444444411</v>
      </c>
      <c r="E117" s="105">
        <v>0.69166666666666632</v>
      </c>
      <c r="F117" s="105">
        <v>0.69374999999999964</v>
      </c>
      <c r="G117" s="105">
        <v>0.69652777777777741</v>
      </c>
      <c r="H117" s="105">
        <v>0.70416666666666627</v>
      </c>
      <c r="I117" s="106">
        <v>0.70833333333333293</v>
      </c>
      <c r="J117" s="105">
        <v>0.71319444444444402</v>
      </c>
      <c r="K117" s="96">
        <v>0.71666666666666623</v>
      </c>
      <c r="L117" s="103">
        <v>0.71874999999999956</v>
      </c>
      <c r="M117" s="96">
        <v>0.72569444444444398</v>
      </c>
      <c r="N117" s="96">
        <v>0.7277777777777773</v>
      </c>
      <c r="O117" s="95">
        <v>0.73194444444444395</v>
      </c>
      <c r="P117" s="96">
        <v>0.73680555555555505</v>
      </c>
      <c r="Q117" s="96">
        <v>0.74236111111111058</v>
      </c>
      <c r="R117" s="96">
        <v>0.74583333333333279</v>
      </c>
      <c r="S117" s="96">
        <v>0.74791666666666612</v>
      </c>
      <c r="T117" s="96">
        <v>0.75069444444444389</v>
      </c>
      <c r="U117" s="103">
        <v>0.75555555555555498</v>
      </c>
      <c r="V117" s="20">
        <f t="shared" si="8"/>
        <v>28.689999999999998</v>
      </c>
      <c r="W117" s="21">
        <f t="shared" si="9"/>
        <v>7.2222222222221966E-2</v>
      </c>
      <c r="X117" s="22">
        <f t="shared" si="10"/>
        <v>16.551923076923135</v>
      </c>
      <c r="Y117" s="39">
        <f t="shared" si="11"/>
        <v>5.5555555555555358E-3</v>
      </c>
      <c r="Z117" s="44"/>
    </row>
    <row r="118" spans="2:26" x14ac:dyDescent="0.25">
      <c r="B118" s="38">
        <v>102</v>
      </c>
      <c r="C118" s="103">
        <v>0.68888888888888855</v>
      </c>
      <c r="D118" s="104">
        <v>0.69374999999999964</v>
      </c>
      <c r="E118" s="105">
        <v>0.69722222222222185</v>
      </c>
      <c r="F118" s="105">
        <v>0.69930555555555518</v>
      </c>
      <c r="G118" s="105">
        <v>0.70208333333333295</v>
      </c>
      <c r="H118" s="105">
        <v>0.70972222222222181</v>
      </c>
      <c r="I118" s="106">
        <v>0.71388888888888846</v>
      </c>
      <c r="J118" s="105">
        <v>0.71874999999999956</v>
      </c>
      <c r="K118" s="96">
        <v>0.72222222222222177</v>
      </c>
      <c r="L118" s="103">
        <v>0.72430555555555509</v>
      </c>
      <c r="M118" s="96">
        <v>0.73124999999999951</v>
      </c>
      <c r="N118" s="96">
        <v>0.73333333333333284</v>
      </c>
      <c r="O118" s="95">
        <v>0.73749999999999949</v>
      </c>
      <c r="P118" s="96">
        <v>0.74236111111111058</v>
      </c>
      <c r="Q118" s="96">
        <v>0.74791666666666612</v>
      </c>
      <c r="R118" s="96">
        <v>0.75138888888888833</v>
      </c>
      <c r="S118" s="96">
        <v>0.75347222222222165</v>
      </c>
      <c r="T118" s="96">
        <v>0.75624999999999942</v>
      </c>
      <c r="U118" s="103">
        <v>0.76111111111111052</v>
      </c>
      <c r="V118" s="20">
        <f t="shared" si="8"/>
        <v>28.689999999999998</v>
      </c>
      <c r="W118" s="21">
        <f t="shared" si="9"/>
        <v>7.2222222222221966E-2</v>
      </c>
      <c r="X118" s="22">
        <f t="shared" si="10"/>
        <v>16.551923076923135</v>
      </c>
      <c r="Y118" s="39">
        <f t="shared" si="11"/>
        <v>5.5555555555555358E-3</v>
      </c>
      <c r="Z118" s="44"/>
    </row>
    <row r="119" spans="2:26" x14ac:dyDescent="0.25">
      <c r="B119" s="38">
        <v>103</v>
      </c>
      <c r="C119" s="103">
        <v>0.69444444444444409</v>
      </c>
      <c r="D119" s="104">
        <v>0.69930555555555518</v>
      </c>
      <c r="E119" s="105">
        <v>0.70277777777777739</v>
      </c>
      <c r="F119" s="105">
        <v>0.70486111111111072</v>
      </c>
      <c r="G119" s="105">
        <v>0.70763888888888848</v>
      </c>
      <c r="H119" s="105">
        <v>0.71527777777777735</v>
      </c>
      <c r="I119" s="106">
        <v>0.719444444444444</v>
      </c>
      <c r="J119" s="105">
        <v>0.72430555555555509</v>
      </c>
      <c r="K119" s="96">
        <v>0.7277777777777773</v>
      </c>
      <c r="L119" s="103">
        <v>0.72986111111111063</v>
      </c>
      <c r="M119" s="96">
        <v>0.73680555555555505</v>
      </c>
      <c r="N119" s="96">
        <v>0.73888888888888837</v>
      </c>
      <c r="O119" s="95">
        <v>0.74305555555555503</v>
      </c>
      <c r="P119" s="96">
        <v>0.74791666666666612</v>
      </c>
      <c r="Q119" s="96">
        <v>0.75347222222222165</v>
      </c>
      <c r="R119" s="96">
        <v>0.75694444444444386</v>
      </c>
      <c r="S119" s="96">
        <v>0.75902777777777719</v>
      </c>
      <c r="T119" s="96">
        <v>0.76180555555555496</v>
      </c>
      <c r="U119" s="103">
        <v>0.76666666666666605</v>
      </c>
      <c r="V119" s="20">
        <f t="shared" si="8"/>
        <v>28.689999999999998</v>
      </c>
      <c r="W119" s="21">
        <f t="shared" si="9"/>
        <v>7.2222222222221966E-2</v>
      </c>
      <c r="X119" s="22">
        <f t="shared" si="10"/>
        <v>16.551923076923135</v>
      </c>
      <c r="Y119" s="39">
        <f t="shared" si="11"/>
        <v>5.5555555555555358E-3</v>
      </c>
      <c r="Z119" s="44"/>
    </row>
    <row r="120" spans="2:26" x14ac:dyDescent="0.25">
      <c r="B120" s="38">
        <v>104</v>
      </c>
      <c r="C120" s="103">
        <v>0.69999999999999962</v>
      </c>
      <c r="D120" s="104">
        <v>0.70486111111111072</v>
      </c>
      <c r="E120" s="105">
        <v>0.70833333333333293</v>
      </c>
      <c r="F120" s="105">
        <v>0.71041666666666625</v>
      </c>
      <c r="G120" s="105">
        <v>0.71319444444444402</v>
      </c>
      <c r="H120" s="105">
        <v>0.72083333333333288</v>
      </c>
      <c r="I120" s="106">
        <v>0.72499999999999953</v>
      </c>
      <c r="J120" s="105">
        <v>0.72986111111111063</v>
      </c>
      <c r="K120" s="96">
        <v>0.73333333333333284</v>
      </c>
      <c r="L120" s="103">
        <v>0.73541666666666616</v>
      </c>
      <c r="M120" s="96">
        <v>0.74236111111111058</v>
      </c>
      <c r="N120" s="96">
        <v>0.74444444444444391</v>
      </c>
      <c r="O120" s="95">
        <v>0.74861111111111056</v>
      </c>
      <c r="P120" s="96">
        <v>0.75347222222222165</v>
      </c>
      <c r="Q120" s="96">
        <v>0.75902777777777719</v>
      </c>
      <c r="R120" s="96">
        <v>0.7624999999999994</v>
      </c>
      <c r="S120" s="96">
        <v>0.76458333333333273</v>
      </c>
      <c r="T120" s="96">
        <v>0.76736111111111049</v>
      </c>
      <c r="U120" s="103">
        <v>0.77222222222222159</v>
      </c>
      <c r="V120" s="20">
        <f t="shared" si="8"/>
        <v>28.689999999999998</v>
      </c>
      <c r="W120" s="21">
        <f t="shared" si="9"/>
        <v>7.2222222222221966E-2</v>
      </c>
      <c r="X120" s="22">
        <f t="shared" si="10"/>
        <v>16.551923076923135</v>
      </c>
      <c r="Y120" s="39">
        <f t="shared" si="11"/>
        <v>5.5555555555555358E-3</v>
      </c>
      <c r="Z120" s="44"/>
    </row>
    <row r="121" spans="2:26" x14ac:dyDescent="0.25">
      <c r="B121" s="38">
        <v>105</v>
      </c>
      <c r="C121" s="103">
        <v>0.70555555555555516</v>
      </c>
      <c r="D121" s="104">
        <v>0.71041666666666625</v>
      </c>
      <c r="E121" s="105">
        <v>0.71388888888888846</v>
      </c>
      <c r="F121" s="105">
        <v>0.71597222222222179</v>
      </c>
      <c r="G121" s="105">
        <v>0.71874999999999956</v>
      </c>
      <c r="H121" s="105">
        <v>0.72638888888888842</v>
      </c>
      <c r="I121" s="106">
        <v>0.73055555555555507</v>
      </c>
      <c r="J121" s="105">
        <v>0.73541666666666616</v>
      </c>
      <c r="K121" s="96">
        <v>0.73888888888888837</v>
      </c>
      <c r="L121" s="103">
        <v>0.7409722222222217</v>
      </c>
      <c r="M121" s="96">
        <v>0.74791666666666612</v>
      </c>
      <c r="N121" s="96">
        <v>0.74999999999999944</v>
      </c>
      <c r="O121" s="95">
        <v>0.7541666666666661</v>
      </c>
      <c r="P121" s="96">
        <v>0.75902777777777719</v>
      </c>
      <c r="Q121" s="96">
        <v>0.76458333333333273</v>
      </c>
      <c r="R121" s="96">
        <v>0.76805555555555494</v>
      </c>
      <c r="S121" s="96">
        <v>0.77013888888888826</v>
      </c>
      <c r="T121" s="96">
        <v>0.77291666666666603</v>
      </c>
      <c r="U121" s="103">
        <v>0.77777777777777712</v>
      </c>
      <c r="V121" s="20">
        <f t="shared" si="8"/>
        <v>28.689999999999998</v>
      </c>
      <c r="W121" s="21">
        <f t="shared" si="9"/>
        <v>7.2222222222221966E-2</v>
      </c>
      <c r="X121" s="22">
        <f t="shared" si="10"/>
        <v>16.551923076923135</v>
      </c>
      <c r="Y121" s="39">
        <f t="shared" si="11"/>
        <v>5.5555555555555358E-3</v>
      </c>
      <c r="Z121" s="44"/>
    </row>
    <row r="122" spans="2:26" x14ac:dyDescent="0.25">
      <c r="B122" s="38">
        <v>106</v>
      </c>
      <c r="C122" s="103">
        <v>0.71111111111111069</v>
      </c>
      <c r="D122" s="104">
        <v>0.71597222222222179</v>
      </c>
      <c r="E122" s="105">
        <v>0.719444444444444</v>
      </c>
      <c r="F122" s="105">
        <v>0.72152777777777732</v>
      </c>
      <c r="G122" s="105">
        <v>0.72430555555555509</v>
      </c>
      <c r="H122" s="105">
        <v>0.73194444444444395</v>
      </c>
      <c r="I122" s="106">
        <v>0.73611111111111061</v>
      </c>
      <c r="J122" s="105">
        <v>0.7409722222222217</v>
      </c>
      <c r="K122" s="96">
        <v>0.74444444444444391</v>
      </c>
      <c r="L122" s="103">
        <v>0.74652777777777724</v>
      </c>
      <c r="M122" s="96">
        <v>0.75347222222222165</v>
      </c>
      <c r="N122" s="96">
        <v>0.75555555555555498</v>
      </c>
      <c r="O122" s="95">
        <v>0.75972222222222163</v>
      </c>
      <c r="P122" s="96">
        <v>0.76458333333333273</v>
      </c>
      <c r="Q122" s="96">
        <v>0.77013888888888826</v>
      </c>
      <c r="R122" s="96">
        <v>0.77361111111111047</v>
      </c>
      <c r="S122" s="96">
        <v>0.7756944444444438</v>
      </c>
      <c r="T122" s="96">
        <v>0.77847222222222157</v>
      </c>
      <c r="U122" s="103">
        <v>0.78333333333333266</v>
      </c>
      <c r="V122" s="20">
        <f t="shared" si="8"/>
        <v>28.689999999999998</v>
      </c>
      <c r="W122" s="21">
        <f t="shared" si="9"/>
        <v>7.2222222222221966E-2</v>
      </c>
      <c r="X122" s="22">
        <f t="shared" si="10"/>
        <v>16.551923076923135</v>
      </c>
      <c r="Y122" s="39">
        <f t="shared" si="11"/>
        <v>5.5555555555555358E-3</v>
      </c>
      <c r="Z122" s="44"/>
    </row>
    <row r="123" spans="2:26" x14ac:dyDescent="0.25">
      <c r="B123" s="38">
        <v>107</v>
      </c>
      <c r="C123" s="103">
        <v>0.71666666666666623</v>
      </c>
      <c r="D123" s="104">
        <v>0.72152777777777732</v>
      </c>
      <c r="E123" s="105">
        <v>0.72499999999999953</v>
      </c>
      <c r="F123" s="105">
        <v>0.72708333333333286</v>
      </c>
      <c r="G123" s="105">
        <v>0.72986111111111063</v>
      </c>
      <c r="H123" s="105">
        <v>0.73749999999999949</v>
      </c>
      <c r="I123" s="106">
        <v>0.74166666666666614</v>
      </c>
      <c r="J123" s="105">
        <v>0.74652777777777724</v>
      </c>
      <c r="K123" s="96">
        <v>0.74999999999999944</v>
      </c>
      <c r="L123" s="103">
        <v>0.75208333333333277</v>
      </c>
      <c r="M123" s="96">
        <v>0.75902777777777719</v>
      </c>
      <c r="N123" s="96">
        <v>0.76111111111111052</v>
      </c>
      <c r="O123" s="95">
        <v>0.76527777777777717</v>
      </c>
      <c r="P123" s="96">
        <v>0.77013888888888826</v>
      </c>
      <c r="Q123" s="96">
        <v>0.7756944444444438</v>
      </c>
      <c r="R123" s="96">
        <v>0.77916666666666601</v>
      </c>
      <c r="S123" s="96">
        <v>0.78124999999999933</v>
      </c>
      <c r="T123" s="96">
        <v>0.7840277777777771</v>
      </c>
      <c r="U123" s="103">
        <v>0.7888888888888882</v>
      </c>
      <c r="V123" s="20">
        <f t="shared" si="8"/>
        <v>28.689999999999998</v>
      </c>
      <c r="W123" s="21">
        <f t="shared" si="9"/>
        <v>7.2222222222221966E-2</v>
      </c>
      <c r="X123" s="22">
        <f t="shared" si="10"/>
        <v>16.551923076923135</v>
      </c>
      <c r="Y123" s="39">
        <f t="shared" si="11"/>
        <v>5.5555555555555358E-3</v>
      </c>
      <c r="Z123" s="44"/>
    </row>
    <row r="124" spans="2:26" x14ac:dyDescent="0.25">
      <c r="B124" s="38">
        <v>108</v>
      </c>
      <c r="C124" s="103">
        <v>0.72222222222222177</v>
      </c>
      <c r="D124" s="104">
        <v>0.72708333333333286</v>
      </c>
      <c r="E124" s="105">
        <v>0.73055555555555507</v>
      </c>
      <c r="F124" s="105">
        <v>0.7326388888888884</v>
      </c>
      <c r="G124" s="105">
        <v>0.73541666666666616</v>
      </c>
      <c r="H124" s="105">
        <v>0.74305555555555503</v>
      </c>
      <c r="I124" s="106">
        <v>0.74722222222222168</v>
      </c>
      <c r="J124" s="105">
        <v>0.75208333333333277</v>
      </c>
      <c r="K124" s="96">
        <v>0.75555555555555498</v>
      </c>
      <c r="L124" s="103">
        <v>0.75763888888888831</v>
      </c>
      <c r="M124" s="96">
        <v>0.76458333333333273</v>
      </c>
      <c r="N124" s="96">
        <v>0.76666666666666605</v>
      </c>
      <c r="O124" s="95">
        <v>0.7708333333333327</v>
      </c>
      <c r="P124" s="96">
        <v>0.7756944444444438</v>
      </c>
      <c r="Q124" s="96">
        <v>0.78124999999999933</v>
      </c>
      <c r="R124" s="96">
        <v>0.78472222222222154</v>
      </c>
      <c r="S124" s="96">
        <v>0.78680555555555487</v>
      </c>
      <c r="T124" s="96">
        <v>0.78958333333333264</v>
      </c>
      <c r="U124" s="103">
        <v>0.79444444444444373</v>
      </c>
      <c r="V124" s="20">
        <f t="shared" si="8"/>
        <v>28.689999999999998</v>
      </c>
      <c r="W124" s="21">
        <f t="shared" si="9"/>
        <v>7.2222222222221966E-2</v>
      </c>
      <c r="X124" s="22">
        <f t="shared" si="10"/>
        <v>16.551923076923135</v>
      </c>
      <c r="Y124" s="39">
        <f t="shared" si="11"/>
        <v>5.5555555555555358E-3</v>
      </c>
      <c r="Z124" s="44"/>
    </row>
    <row r="125" spans="2:26" x14ac:dyDescent="0.25">
      <c r="B125" s="38">
        <v>109</v>
      </c>
      <c r="C125" s="103">
        <v>0.7277777777777773</v>
      </c>
      <c r="D125" s="104">
        <v>0.7326388888888884</v>
      </c>
      <c r="E125" s="105">
        <v>0.73611111111111061</v>
      </c>
      <c r="F125" s="105">
        <v>0.73819444444444393</v>
      </c>
      <c r="G125" s="105">
        <v>0.7409722222222217</v>
      </c>
      <c r="H125" s="105">
        <v>0.74861111111111056</v>
      </c>
      <c r="I125" s="106">
        <v>0.75277777777777721</v>
      </c>
      <c r="J125" s="105">
        <v>0.75763888888888831</v>
      </c>
      <c r="K125" s="96">
        <v>0.76111111111111052</v>
      </c>
      <c r="L125" s="103">
        <v>0.76319444444444384</v>
      </c>
      <c r="M125" s="96">
        <v>0.77013888888888826</v>
      </c>
      <c r="N125" s="96">
        <v>0.77222222222222159</v>
      </c>
      <c r="O125" s="95">
        <v>0.77638888888888824</v>
      </c>
      <c r="P125" s="96">
        <v>0.78124999999999933</v>
      </c>
      <c r="Q125" s="96">
        <v>0.78680555555555487</v>
      </c>
      <c r="R125" s="96">
        <v>0.79027777777777708</v>
      </c>
      <c r="S125" s="96">
        <v>0.79236111111111041</v>
      </c>
      <c r="T125" s="96">
        <v>0.79513888888888817</v>
      </c>
      <c r="U125" s="103">
        <v>0.79999999999999927</v>
      </c>
      <c r="V125" s="20">
        <f t="shared" si="8"/>
        <v>28.689999999999998</v>
      </c>
      <c r="W125" s="21">
        <f t="shared" si="9"/>
        <v>7.2222222222221966E-2</v>
      </c>
      <c r="X125" s="22">
        <f t="shared" si="10"/>
        <v>16.551923076923135</v>
      </c>
      <c r="Y125" s="39">
        <f t="shared" si="11"/>
        <v>5.5555555555555358E-3</v>
      </c>
      <c r="Z125" s="44"/>
    </row>
    <row r="126" spans="2:26" x14ac:dyDescent="0.25">
      <c r="B126" s="38">
        <v>110</v>
      </c>
      <c r="C126" s="103">
        <v>0.73333333333333284</v>
      </c>
      <c r="D126" s="104">
        <v>0.73819444444444393</v>
      </c>
      <c r="E126" s="105">
        <v>0.74166666666666614</v>
      </c>
      <c r="F126" s="105">
        <v>0.74374999999999947</v>
      </c>
      <c r="G126" s="105">
        <v>0.74652777777777724</v>
      </c>
      <c r="H126" s="105">
        <v>0.7541666666666661</v>
      </c>
      <c r="I126" s="106">
        <v>0.75833333333333275</v>
      </c>
      <c r="J126" s="105">
        <v>0.76319444444444384</v>
      </c>
      <c r="K126" s="96">
        <v>0.76666666666666605</v>
      </c>
      <c r="L126" s="103">
        <v>0.76874999999999938</v>
      </c>
      <c r="M126" s="96">
        <v>0.7756944444444438</v>
      </c>
      <c r="N126" s="96">
        <v>0.77777777777777712</v>
      </c>
      <c r="O126" s="95">
        <v>0.78194444444444378</v>
      </c>
      <c r="P126" s="96">
        <v>0.78680555555555487</v>
      </c>
      <c r="Q126" s="96">
        <v>0.79236111111111041</v>
      </c>
      <c r="R126" s="96">
        <v>0.79583333333333262</v>
      </c>
      <c r="S126" s="96">
        <v>0.79791666666666594</v>
      </c>
      <c r="T126" s="96">
        <v>0.80069444444444371</v>
      </c>
      <c r="U126" s="103">
        <v>0.8055555555555548</v>
      </c>
      <c r="V126" s="20">
        <f t="shared" si="8"/>
        <v>28.689999999999998</v>
      </c>
      <c r="W126" s="21">
        <f t="shared" si="9"/>
        <v>7.2222222222221966E-2</v>
      </c>
      <c r="X126" s="22">
        <f t="shared" si="10"/>
        <v>16.551923076923135</v>
      </c>
      <c r="Y126" s="39">
        <f t="shared" si="11"/>
        <v>5.5555555555555358E-3</v>
      </c>
      <c r="Z126" s="44"/>
    </row>
    <row r="127" spans="2:26" x14ac:dyDescent="0.25">
      <c r="B127" s="38">
        <v>111</v>
      </c>
      <c r="C127" s="103">
        <v>0.73888888888888837</v>
      </c>
      <c r="D127" s="104">
        <v>0.74374999999999947</v>
      </c>
      <c r="E127" s="105">
        <v>0.74722222222222168</v>
      </c>
      <c r="F127" s="105">
        <v>0.749305555555555</v>
      </c>
      <c r="G127" s="105">
        <v>0.75208333333333277</v>
      </c>
      <c r="H127" s="105">
        <v>0.75972222222222163</v>
      </c>
      <c r="I127" s="106">
        <v>0.76388888888888828</v>
      </c>
      <c r="J127" s="105">
        <v>0.76874999999999938</v>
      </c>
      <c r="K127" s="96">
        <v>0.77222222222222159</v>
      </c>
      <c r="L127" s="103">
        <v>0.77430555555555491</v>
      </c>
      <c r="M127" s="96">
        <v>0.78124999999999933</v>
      </c>
      <c r="N127" s="96">
        <v>0.78333333333333266</v>
      </c>
      <c r="O127" s="95">
        <v>0.78749999999999931</v>
      </c>
      <c r="P127" s="96">
        <v>0.79236111111111041</v>
      </c>
      <c r="Q127" s="96">
        <v>0.79791666666666594</v>
      </c>
      <c r="R127" s="96">
        <v>0.80138888888888815</v>
      </c>
      <c r="S127" s="96">
        <v>0.80347222222222148</v>
      </c>
      <c r="T127" s="96">
        <v>0.80624999999999925</v>
      </c>
      <c r="U127" s="103">
        <v>0.81111111111111034</v>
      </c>
      <c r="V127" s="20">
        <f t="shared" si="8"/>
        <v>28.689999999999998</v>
      </c>
      <c r="W127" s="21">
        <f t="shared" si="9"/>
        <v>7.2222222222221966E-2</v>
      </c>
      <c r="X127" s="22">
        <f t="shared" si="10"/>
        <v>16.551923076923135</v>
      </c>
      <c r="Y127" s="39">
        <f t="shared" si="11"/>
        <v>5.5555555555555358E-3</v>
      </c>
      <c r="Z127" s="44"/>
    </row>
    <row r="128" spans="2:26" x14ac:dyDescent="0.25">
      <c r="B128" s="38">
        <v>112</v>
      </c>
      <c r="C128" s="103">
        <v>0.74444444444444391</v>
      </c>
      <c r="D128" s="104">
        <v>0.749305555555555</v>
      </c>
      <c r="E128" s="105">
        <v>0.75277777777777721</v>
      </c>
      <c r="F128" s="105">
        <v>0.75486111111111054</v>
      </c>
      <c r="G128" s="105">
        <v>0.75763888888888831</v>
      </c>
      <c r="H128" s="105">
        <v>0.76527777777777717</v>
      </c>
      <c r="I128" s="106">
        <v>0.76944444444444382</v>
      </c>
      <c r="J128" s="105">
        <v>0.77430555555555491</v>
      </c>
      <c r="K128" s="96">
        <v>0.77777777777777712</v>
      </c>
      <c r="L128" s="103">
        <v>0.77986111111111045</v>
      </c>
      <c r="M128" s="96">
        <v>0.78680555555555487</v>
      </c>
      <c r="N128" s="96">
        <v>0.7888888888888882</v>
      </c>
      <c r="O128" s="95">
        <v>0.79305555555555485</v>
      </c>
      <c r="P128" s="96">
        <v>0.79791666666666594</v>
      </c>
      <c r="Q128" s="96">
        <v>0.80347222222222148</v>
      </c>
      <c r="R128" s="96">
        <v>0.80694444444444369</v>
      </c>
      <c r="S128" s="96">
        <v>0.80902777777777701</v>
      </c>
      <c r="T128" s="96">
        <v>0.81180555555555478</v>
      </c>
      <c r="U128" s="103">
        <v>0.81666666666666587</v>
      </c>
      <c r="V128" s="20">
        <f t="shared" si="8"/>
        <v>28.689999999999998</v>
      </c>
      <c r="W128" s="21">
        <f t="shared" si="9"/>
        <v>7.2222222222221966E-2</v>
      </c>
      <c r="X128" s="22">
        <f t="shared" si="10"/>
        <v>16.551923076923135</v>
      </c>
      <c r="Y128" s="39">
        <f t="shared" si="11"/>
        <v>5.5555555555555358E-3</v>
      </c>
      <c r="Z128" s="44"/>
    </row>
    <row r="129" spans="2:26" x14ac:dyDescent="0.25">
      <c r="B129" s="38">
        <v>113</v>
      </c>
      <c r="C129" s="103">
        <v>0.74999999999999944</v>
      </c>
      <c r="D129" s="104">
        <v>0.75486111111111054</v>
      </c>
      <c r="E129" s="105">
        <v>0.75833333333333275</v>
      </c>
      <c r="F129" s="105">
        <v>0.76041666666666607</v>
      </c>
      <c r="G129" s="105">
        <v>0.76319444444444384</v>
      </c>
      <c r="H129" s="105">
        <v>0.7708333333333327</v>
      </c>
      <c r="I129" s="106">
        <v>0.77499999999999936</v>
      </c>
      <c r="J129" s="105">
        <v>0.77986111111111045</v>
      </c>
      <c r="K129" s="96">
        <v>0.78333333333333266</v>
      </c>
      <c r="L129" s="103">
        <v>0.78541666666666599</v>
      </c>
      <c r="M129" s="96">
        <v>0.79236111111111041</v>
      </c>
      <c r="N129" s="96">
        <v>0.79444444444444373</v>
      </c>
      <c r="O129" s="95">
        <v>0.79861111111111038</v>
      </c>
      <c r="P129" s="96">
        <v>0.80347222222222148</v>
      </c>
      <c r="Q129" s="96">
        <v>0.80902777777777701</v>
      </c>
      <c r="R129" s="96">
        <v>0.81249999999999922</v>
      </c>
      <c r="S129" s="96">
        <v>0.81458333333333255</v>
      </c>
      <c r="T129" s="96">
        <v>0.81736111111111032</v>
      </c>
      <c r="U129" s="103">
        <v>0.82222222222222141</v>
      </c>
      <c r="V129" s="20">
        <f t="shared" si="8"/>
        <v>28.689999999999998</v>
      </c>
      <c r="W129" s="21">
        <f t="shared" si="9"/>
        <v>7.2222222222221966E-2</v>
      </c>
      <c r="X129" s="22">
        <f t="shared" si="10"/>
        <v>16.551923076923135</v>
      </c>
      <c r="Y129" s="39">
        <f t="shared" si="11"/>
        <v>5.5555555555555358E-3</v>
      </c>
      <c r="Z129" s="44"/>
    </row>
    <row r="130" spans="2:26" x14ac:dyDescent="0.25">
      <c r="B130" s="38">
        <v>114</v>
      </c>
      <c r="C130" s="103">
        <v>0.75555555555555498</v>
      </c>
      <c r="D130" s="104">
        <v>0.76041666666666607</v>
      </c>
      <c r="E130" s="105">
        <v>0.76388888888888828</v>
      </c>
      <c r="F130" s="105">
        <v>0.76597222222222161</v>
      </c>
      <c r="G130" s="105">
        <v>0.76874999999999938</v>
      </c>
      <c r="H130" s="105">
        <v>0.77638888888888824</v>
      </c>
      <c r="I130" s="106">
        <v>0.78055555555555489</v>
      </c>
      <c r="J130" s="105">
        <v>0.78541666666666599</v>
      </c>
      <c r="K130" s="96">
        <v>0.7888888888888882</v>
      </c>
      <c r="L130" s="103">
        <v>0.79097222222222152</v>
      </c>
      <c r="M130" s="96">
        <v>0.79791666666666594</v>
      </c>
      <c r="N130" s="96">
        <v>0.79999999999999927</v>
      </c>
      <c r="O130" s="95">
        <v>0.80416666666666592</v>
      </c>
      <c r="P130" s="96">
        <v>0.80902777777777701</v>
      </c>
      <c r="Q130" s="96">
        <v>0.81458333333333255</v>
      </c>
      <c r="R130" s="96">
        <v>0.81805555555555476</v>
      </c>
      <c r="S130" s="96">
        <v>0.82013888888888808</v>
      </c>
      <c r="T130" s="96">
        <v>0.82291666666666585</v>
      </c>
      <c r="U130" s="103">
        <v>0.82777777777777695</v>
      </c>
      <c r="V130" s="20">
        <f t="shared" si="8"/>
        <v>28.689999999999998</v>
      </c>
      <c r="W130" s="21">
        <f t="shared" si="9"/>
        <v>7.2222222222221966E-2</v>
      </c>
      <c r="X130" s="22">
        <f t="shared" si="10"/>
        <v>16.551923076923135</v>
      </c>
      <c r="Y130" s="39">
        <f t="shared" si="11"/>
        <v>5.5555555555555358E-3</v>
      </c>
      <c r="Z130" s="44"/>
    </row>
    <row r="131" spans="2:26" x14ac:dyDescent="0.25">
      <c r="B131" s="38">
        <v>115</v>
      </c>
      <c r="C131" s="103">
        <v>0.76111111111111052</v>
      </c>
      <c r="D131" s="104">
        <v>0.76597222222222161</v>
      </c>
      <c r="E131" s="105">
        <v>0.76944444444444382</v>
      </c>
      <c r="F131" s="105">
        <v>0.77152777777777715</v>
      </c>
      <c r="G131" s="105">
        <v>0.77430555555555491</v>
      </c>
      <c r="H131" s="105">
        <v>0.78194444444444378</v>
      </c>
      <c r="I131" s="106">
        <v>0.78611111111111043</v>
      </c>
      <c r="J131" s="105">
        <v>0.79097222222222152</v>
      </c>
      <c r="K131" s="96">
        <v>0.79444444444444373</v>
      </c>
      <c r="L131" s="103">
        <v>0.79652777777777706</v>
      </c>
      <c r="M131" s="96">
        <v>0.80347222222222148</v>
      </c>
      <c r="N131" s="96">
        <v>0.8055555555555548</v>
      </c>
      <c r="O131" s="95">
        <v>0.80972222222222145</v>
      </c>
      <c r="P131" s="96">
        <v>0.81458333333333255</v>
      </c>
      <c r="Q131" s="96">
        <v>0.82013888888888808</v>
      </c>
      <c r="R131" s="96">
        <v>0.82361111111111029</v>
      </c>
      <c r="S131" s="96">
        <v>0.82569444444444362</v>
      </c>
      <c r="T131" s="96">
        <v>0.82847222222222139</v>
      </c>
      <c r="U131" s="103">
        <v>0.83333333333333248</v>
      </c>
      <c r="V131" s="20">
        <f t="shared" si="8"/>
        <v>28.689999999999998</v>
      </c>
      <c r="W131" s="21">
        <f t="shared" si="9"/>
        <v>7.2222222222221966E-2</v>
      </c>
      <c r="X131" s="22">
        <f t="shared" si="10"/>
        <v>16.551923076923135</v>
      </c>
      <c r="Y131" s="39">
        <f t="shared" si="11"/>
        <v>5.5555555555555358E-3</v>
      </c>
      <c r="Z131" s="44"/>
    </row>
    <row r="132" spans="2:26" x14ac:dyDescent="0.25">
      <c r="B132" s="38">
        <v>116</v>
      </c>
      <c r="C132" s="103">
        <v>0.76666666666666605</v>
      </c>
      <c r="D132" s="104">
        <v>0.77152777777777715</v>
      </c>
      <c r="E132" s="105">
        <v>0.77499999999999936</v>
      </c>
      <c r="F132" s="105">
        <v>0.77708333333333268</v>
      </c>
      <c r="G132" s="105">
        <v>0.77986111111111045</v>
      </c>
      <c r="H132" s="105">
        <v>0.78749999999999931</v>
      </c>
      <c r="I132" s="106">
        <v>0.79166666666666596</v>
      </c>
      <c r="J132" s="105">
        <v>0.79652777777777706</v>
      </c>
      <c r="K132" s="96">
        <v>0.79999999999999927</v>
      </c>
      <c r="L132" s="103">
        <v>0.80208333333333259</v>
      </c>
      <c r="M132" s="96">
        <v>0.80902777777777701</v>
      </c>
      <c r="N132" s="96">
        <v>0.81111111111111034</v>
      </c>
      <c r="O132" s="95">
        <v>0.81527777777777699</v>
      </c>
      <c r="P132" s="96">
        <v>0.82013888888888808</v>
      </c>
      <c r="Q132" s="96">
        <v>0.82569444444444362</v>
      </c>
      <c r="R132" s="96">
        <v>0.82916666666666583</v>
      </c>
      <c r="S132" s="96">
        <v>0.83124999999999916</v>
      </c>
      <c r="T132" s="96">
        <v>0.83402777777777692</v>
      </c>
      <c r="U132" s="103">
        <v>0.83888888888888802</v>
      </c>
      <c r="V132" s="20">
        <f t="shared" si="8"/>
        <v>28.689999999999998</v>
      </c>
      <c r="W132" s="21">
        <f t="shared" si="9"/>
        <v>7.2222222222221966E-2</v>
      </c>
      <c r="X132" s="22">
        <f t="shared" si="10"/>
        <v>16.551923076923135</v>
      </c>
      <c r="Y132" s="39">
        <f t="shared" si="11"/>
        <v>5.5555555555555358E-3</v>
      </c>
      <c r="Z132" s="44"/>
    </row>
    <row r="133" spans="2:26" x14ac:dyDescent="0.25">
      <c r="B133" s="38">
        <v>117</v>
      </c>
      <c r="C133" s="103">
        <v>0.77222222222222159</v>
      </c>
      <c r="D133" s="104">
        <v>0.77708333333333268</v>
      </c>
      <c r="E133" s="105">
        <v>0.78055555555555489</v>
      </c>
      <c r="F133" s="105">
        <v>0.78263888888888822</v>
      </c>
      <c r="G133" s="105">
        <v>0.78541666666666599</v>
      </c>
      <c r="H133" s="105">
        <v>0.79305555555555485</v>
      </c>
      <c r="I133" s="106">
        <v>0.7972222222222215</v>
      </c>
      <c r="J133" s="105">
        <v>0.80208333333333259</v>
      </c>
      <c r="K133" s="96">
        <v>0.8055555555555548</v>
      </c>
      <c r="L133" s="103">
        <v>0.80763888888888813</v>
      </c>
      <c r="M133" s="96">
        <v>0.81458333333333255</v>
      </c>
      <c r="N133" s="96">
        <v>0.81666666666666587</v>
      </c>
      <c r="O133" s="95">
        <v>0.82083333333333253</v>
      </c>
      <c r="P133" s="96">
        <v>0.82569444444444362</v>
      </c>
      <c r="Q133" s="96">
        <v>0.83124999999999916</v>
      </c>
      <c r="R133" s="96">
        <v>0.83472222222222137</v>
      </c>
      <c r="S133" s="96">
        <v>0.83680555555555469</v>
      </c>
      <c r="T133" s="96">
        <v>0.83958333333333246</v>
      </c>
      <c r="U133" s="103">
        <v>0.84444444444444355</v>
      </c>
      <c r="V133" s="20">
        <f t="shared" si="8"/>
        <v>28.689999999999998</v>
      </c>
      <c r="W133" s="21">
        <f t="shared" si="9"/>
        <v>7.2222222222221966E-2</v>
      </c>
      <c r="X133" s="22">
        <f t="shared" si="10"/>
        <v>16.551923076923135</v>
      </c>
      <c r="Y133" s="39">
        <f t="shared" si="11"/>
        <v>5.5555555555555358E-3</v>
      </c>
      <c r="Z133" s="44"/>
    </row>
    <row r="134" spans="2:26" x14ac:dyDescent="0.25">
      <c r="B134" s="38">
        <v>118</v>
      </c>
      <c r="C134" s="103">
        <v>0.77777777777777712</v>
      </c>
      <c r="D134" s="104">
        <v>0.78263888888888822</v>
      </c>
      <c r="E134" s="105">
        <v>0.78611111111111043</v>
      </c>
      <c r="F134" s="105">
        <v>0.78819444444444375</v>
      </c>
      <c r="G134" s="105">
        <v>0.79097222222222152</v>
      </c>
      <c r="H134" s="105">
        <v>0.79861111111111038</v>
      </c>
      <c r="I134" s="106">
        <v>0.80277777777777704</v>
      </c>
      <c r="J134" s="105">
        <v>0.80763888888888813</v>
      </c>
      <c r="K134" s="96">
        <v>0.81111111111111034</v>
      </c>
      <c r="L134" s="103">
        <v>0.81319444444444366</v>
      </c>
      <c r="M134" s="96">
        <v>0.82013888888888808</v>
      </c>
      <c r="N134" s="96">
        <v>0.82222222222222141</v>
      </c>
      <c r="O134" s="95">
        <v>0.82638888888888806</v>
      </c>
      <c r="P134" s="96">
        <v>0.83124999999999916</v>
      </c>
      <c r="Q134" s="96">
        <v>0.83680555555555469</v>
      </c>
      <c r="R134" s="96">
        <v>0.8402777777777769</v>
      </c>
      <c r="S134" s="96">
        <v>0.84236111111111023</v>
      </c>
      <c r="T134" s="96">
        <v>0.845138888888888</v>
      </c>
      <c r="U134" s="103">
        <v>0.84999999999999909</v>
      </c>
      <c r="V134" s="20">
        <f t="shared" si="8"/>
        <v>28.689999999999998</v>
      </c>
      <c r="W134" s="21">
        <f t="shared" si="9"/>
        <v>7.2222222222221966E-2</v>
      </c>
      <c r="X134" s="22">
        <f t="shared" si="10"/>
        <v>16.551923076923135</v>
      </c>
      <c r="Y134" s="39">
        <f t="shared" si="11"/>
        <v>5.5555555555555358E-3</v>
      </c>
      <c r="Z134" s="44"/>
    </row>
    <row r="135" spans="2:26" x14ac:dyDescent="0.25">
      <c r="B135" s="38">
        <v>119</v>
      </c>
      <c r="C135" s="103">
        <v>0.78333333333333266</v>
      </c>
      <c r="D135" s="104">
        <v>0.78819444444444375</v>
      </c>
      <c r="E135" s="105">
        <v>0.79166666666666596</v>
      </c>
      <c r="F135" s="105">
        <v>0.79374999999999929</v>
      </c>
      <c r="G135" s="105">
        <v>0.79652777777777706</v>
      </c>
      <c r="H135" s="105">
        <v>0.80416666666666592</v>
      </c>
      <c r="I135" s="106">
        <v>0.80833333333333257</v>
      </c>
      <c r="J135" s="105">
        <v>0.81319444444444366</v>
      </c>
      <c r="K135" s="96">
        <v>0.81666666666666587</v>
      </c>
      <c r="L135" s="103">
        <v>0.8187499999999992</v>
      </c>
      <c r="M135" s="96">
        <v>0.82569444444444362</v>
      </c>
      <c r="N135" s="96">
        <v>0.82777777777777695</v>
      </c>
      <c r="O135" s="95">
        <v>0.8319444444444436</v>
      </c>
      <c r="P135" s="96">
        <v>0.83680555555555469</v>
      </c>
      <c r="Q135" s="96">
        <v>0.84236111111111023</v>
      </c>
      <c r="R135" s="96">
        <v>0.84583333333333244</v>
      </c>
      <c r="S135" s="96">
        <v>0.84791666666666576</v>
      </c>
      <c r="T135" s="96">
        <v>0.85069444444444353</v>
      </c>
      <c r="U135" s="103">
        <v>0.85555555555555463</v>
      </c>
      <c r="V135" s="20">
        <f t="shared" si="8"/>
        <v>28.689999999999998</v>
      </c>
      <c r="W135" s="21">
        <f t="shared" si="9"/>
        <v>7.2222222222221966E-2</v>
      </c>
      <c r="X135" s="22">
        <f t="shared" si="10"/>
        <v>16.551923076923135</v>
      </c>
      <c r="Y135" s="39">
        <f t="shared" si="11"/>
        <v>5.5555555555555358E-3</v>
      </c>
      <c r="Z135" s="44"/>
    </row>
    <row r="136" spans="2:26" x14ac:dyDescent="0.25">
      <c r="B136" s="38">
        <v>120</v>
      </c>
      <c r="C136" s="103">
        <v>0.7888888888888882</v>
      </c>
      <c r="D136" s="104">
        <v>0.79374999999999929</v>
      </c>
      <c r="E136" s="105">
        <v>0.7972222222222215</v>
      </c>
      <c r="F136" s="105">
        <v>0.79930555555555483</v>
      </c>
      <c r="G136" s="105">
        <v>0.80208333333333259</v>
      </c>
      <c r="H136" s="105">
        <v>0.80972222222222145</v>
      </c>
      <c r="I136" s="106">
        <v>0.81388888888888811</v>
      </c>
      <c r="J136" s="105">
        <v>0.8187499999999992</v>
      </c>
      <c r="K136" s="96">
        <v>0.82222222222222141</v>
      </c>
      <c r="L136" s="103">
        <v>0.82430555555555474</v>
      </c>
      <c r="M136" s="96">
        <v>0.83124999999999916</v>
      </c>
      <c r="N136" s="96">
        <v>0.83333333333333248</v>
      </c>
      <c r="O136" s="95">
        <v>0.83749999999999913</v>
      </c>
      <c r="P136" s="96">
        <v>0.84236111111111023</v>
      </c>
      <c r="Q136" s="96">
        <v>0.84791666666666576</v>
      </c>
      <c r="R136" s="96">
        <v>0.85138888888888797</v>
      </c>
      <c r="S136" s="96">
        <v>0.8534722222222213</v>
      </c>
      <c r="T136" s="96">
        <v>0.85624999999999907</v>
      </c>
      <c r="U136" s="103">
        <v>0.86111111111111016</v>
      </c>
      <c r="V136" s="20">
        <f t="shared" si="8"/>
        <v>28.689999999999998</v>
      </c>
      <c r="W136" s="21">
        <f t="shared" si="9"/>
        <v>7.2222222222221966E-2</v>
      </c>
      <c r="X136" s="22">
        <f t="shared" si="10"/>
        <v>16.551923076923135</v>
      </c>
      <c r="Y136" s="39">
        <f t="shared" si="11"/>
        <v>5.5555555555555358E-3</v>
      </c>
      <c r="Z136" s="44"/>
    </row>
    <row r="137" spans="2:26" x14ac:dyDescent="0.25">
      <c r="B137" s="38">
        <v>121</v>
      </c>
      <c r="C137" s="103">
        <v>0.79444444444444373</v>
      </c>
      <c r="D137" s="104">
        <v>0.79930555555555483</v>
      </c>
      <c r="E137" s="105">
        <v>0.80277777777777704</v>
      </c>
      <c r="F137" s="105">
        <v>0.80486111111111036</v>
      </c>
      <c r="G137" s="105">
        <v>0.80763888888888813</v>
      </c>
      <c r="H137" s="105">
        <v>0.81527777777777699</v>
      </c>
      <c r="I137" s="106">
        <v>0.81944444444444364</v>
      </c>
      <c r="J137" s="105">
        <v>0.82430555555555474</v>
      </c>
      <c r="K137" s="96">
        <v>0.82777777777777695</v>
      </c>
      <c r="L137" s="103">
        <v>0.82986111111111027</v>
      </c>
      <c r="M137" s="96">
        <v>0.83680555555555469</v>
      </c>
      <c r="N137" s="96">
        <v>0.83888888888888802</v>
      </c>
      <c r="O137" s="95">
        <v>0.84305555555555467</v>
      </c>
      <c r="P137" s="96">
        <v>0.84791666666666576</v>
      </c>
      <c r="Q137" s="96">
        <v>0.8534722222222213</v>
      </c>
      <c r="R137" s="96">
        <v>0.85694444444444351</v>
      </c>
      <c r="S137" s="96">
        <v>0.85902777777777684</v>
      </c>
      <c r="T137" s="96">
        <v>0.8618055555555546</v>
      </c>
      <c r="U137" s="103">
        <v>0.8666666666666657</v>
      </c>
      <c r="V137" s="20">
        <f t="shared" si="8"/>
        <v>28.689999999999998</v>
      </c>
      <c r="W137" s="21">
        <f t="shared" si="9"/>
        <v>7.2222222222221966E-2</v>
      </c>
      <c r="X137" s="22">
        <f t="shared" si="10"/>
        <v>16.551923076923135</v>
      </c>
      <c r="Y137" s="39">
        <f t="shared" si="11"/>
        <v>5.5555555555555358E-3</v>
      </c>
      <c r="Z137" s="44"/>
    </row>
    <row r="138" spans="2:26" x14ac:dyDescent="0.25">
      <c r="B138" s="38">
        <v>122</v>
      </c>
      <c r="C138" s="103">
        <v>0.79999999999999927</v>
      </c>
      <c r="D138" s="104">
        <v>0.80486111111111036</v>
      </c>
      <c r="E138" s="105">
        <v>0.80833333333333257</v>
      </c>
      <c r="F138" s="105">
        <v>0.8104166666666659</v>
      </c>
      <c r="G138" s="105">
        <v>0.81319444444444366</v>
      </c>
      <c r="H138" s="105">
        <v>0.82083333333333253</v>
      </c>
      <c r="I138" s="106">
        <v>0.82499999999999918</v>
      </c>
      <c r="J138" s="105">
        <v>0.82986111111111027</v>
      </c>
      <c r="K138" s="96">
        <v>0.83333333333333248</v>
      </c>
      <c r="L138" s="103">
        <v>0.83541666666666581</v>
      </c>
      <c r="M138" s="96">
        <v>0.84236111111111023</v>
      </c>
      <c r="N138" s="96">
        <v>0.84444444444444355</v>
      </c>
      <c r="O138" s="95">
        <v>0.84861111111111021</v>
      </c>
      <c r="P138" s="96">
        <v>0.8534722222222213</v>
      </c>
      <c r="Q138" s="96">
        <v>0.85902777777777684</v>
      </c>
      <c r="R138" s="96">
        <v>0.86249999999999905</v>
      </c>
      <c r="S138" s="96">
        <v>0.86458333333333237</v>
      </c>
      <c r="T138" s="96">
        <v>0.86736111111111014</v>
      </c>
      <c r="U138" s="103">
        <v>0.87222222222222123</v>
      </c>
      <c r="V138" s="20">
        <f t="shared" si="8"/>
        <v>28.689999999999998</v>
      </c>
      <c r="W138" s="21">
        <f t="shared" si="9"/>
        <v>7.2222222222221966E-2</v>
      </c>
      <c r="X138" s="22">
        <f t="shared" si="10"/>
        <v>16.551923076923135</v>
      </c>
      <c r="Y138" s="39">
        <f t="shared" si="11"/>
        <v>5.5555555555555358E-3</v>
      </c>
      <c r="Z138" s="44"/>
    </row>
    <row r="139" spans="2:26" x14ac:dyDescent="0.25">
      <c r="B139" s="38">
        <v>123</v>
      </c>
      <c r="C139" s="103">
        <v>0.8055555555555548</v>
      </c>
      <c r="D139" s="104">
        <v>0.80972222222222145</v>
      </c>
      <c r="E139" s="105">
        <v>0.81319444444444366</v>
      </c>
      <c r="F139" s="105">
        <v>0.81527777777777699</v>
      </c>
      <c r="G139" s="105">
        <v>0.81805555555555476</v>
      </c>
      <c r="H139" s="105">
        <v>0.82569444444444362</v>
      </c>
      <c r="I139" s="106">
        <v>0.82916666666666583</v>
      </c>
      <c r="J139" s="105">
        <v>0.83333333333333248</v>
      </c>
      <c r="K139" s="96">
        <v>0.83611111111111025</v>
      </c>
      <c r="L139" s="103">
        <v>0.83819444444444358</v>
      </c>
      <c r="M139" s="96">
        <v>0.845138888888888</v>
      </c>
      <c r="N139" s="96">
        <v>0.84722222222222132</v>
      </c>
      <c r="O139" s="95">
        <v>0.85069444444444353</v>
      </c>
      <c r="P139" s="96">
        <v>0.85486111111111018</v>
      </c>
      <c r="Q139" s="96">
        <v>0.86041666666666572</v>
      </c>
      <c r="R139" s="96">
        <v>0.86388888888888793</v>
      </c>
      <c r="S139" s="96">
        <v>0.86597222222222126</v>
      </c>
      <c r="T139" s="96">
        <v>0.86874999999999902</v>
      </c>
      <c r="U139" s="103">
        <v>0.87291666666666567</v>
      </c>
      <c r="V139" s="20">
        <f t="shared" si="8"/>
        <v>28.689999999999998</v>
      </c>
      <c r="W139" s="21">
        <f t="shared" si="9"/>
        <v>6.7361111111110872E-2</v>
      </c>
      <c r="X139" s="22">
        <f t="shared" si="10"/>
        <v>17.746391752577384</v>
      </c>
      <c r="Y139" s="39">
        <f t="shared" si="11"/>
        <v>5.5555555555555358E-3</v>
      </c>
      <c r="Z139" s="44"/>
    </row>
    <row r="140" spans="2:26" x14ac:dyDescent="0.25">
      <c r="B140" s="38">
        <v>124</v>
      </c>
      <c r="C140" s="103">
        <v>0.81111111111111034</v>
      </c>
      <c r="D140" s="104">
        <v>0.81527777777777699</v>
      </c>
      <c r="E140" s="105">
        <v>0.8187499999999992</v>
      </c>
      <c r="F140" s="105">
        <v>0.82083333333333253</v>
      </c>
      <c r="G140" s="105">
        <v>0.82361111111111029</v>
      </c>
      <c r="H140" s="105">
        <v>0.83124999999999916</v>
      </c>
      <c r="I140" s="106">
        <v>0.83472222222222137</v>
      </c>
      <c r="J140" s="105">
        <v>0.83888888888888802</v>
      </c>
      <c r="K140" s="96">
        <v>0.84166666666666579</v>
      </c>
      <c r="L140" s="103">
        <v>0.84374999999999911</v>
      </c>
      <c r="M140" s="96">
        <v>0.85069444444444353</v>
      </c>
      <c r="N140" s="96">
        <v>0.85277777777777686</v>
      </c>
      <c r="O140" s="95">
        <v>0.85624999999999907</v>
      </c>
      <c r="P140" s="96">
        <v>0.86041666666666572</v>
      </c>
      <c r="Q140" s="96">
        <v>0.86597222222222126</v>
      </c>
      <c r="R140" s="96">
        <v>0.86944444444444346</v>
      </c>
      <c r="S140" s="96">
        <v>0.87152777777777679</v>
      </c>
      <c r="T140" s="96">
        <v>0.87430555555555456</v>
      </c>
      <c r="U140" s="103">
        <v>0.87847222222222121</v>
      </c>
      <c r="V140" s="20">
        <f t="shared" si="8"/>
        <v>28.689999999999998</v>
      </c>
      <c r="W140" s="21">
        <f t="shared" si="9"/>
        <v>6.7361111111110872E-2</v>
      </c>
      <c r="X140" s="22">
        <f t="shared" si="10"/>
        <v>17.746391752577384</v>
      </c>
      <c r="Y140" s="39">
        <f t="shared" si="11"/>
        <v>5.5555555555555358E-3</v>
      </c>
      <c r="Z140" s="44"/>
    </row>
    <row r="141" spans="2:26" x14ac:dyDescent="0.25">
      <c r="B141" s="38">
        <v>125</v>
      </c>
      <c r="C141" s="103">
        <v>0.81666666666666587</v>
      </c>
      <c r="D141" s="104">
        <v>0.82083333333333253</v>
      </c>
      <c r="E141" s="105">
        <v>0.82430555555555474</v>
      </c>
      <c r="F141" s="105">
        <v>0.82638888888888806</v>
      </c>
      <c r="G141" s="105">
        <v>0.82916666666666583</v>
      </c>
      <c r="H141" s="105">
        <v>0.83680555555555469</v>
      </c>
      <c r="I141" s="106">
        <v>0.8402777777777769</v>
      </c>
      <c r="J141" s="105">
        <v>0.84444444444444355</v>
      </c>
      <c r="K141" s="96">
        <v>0.84722222222222132</v>
      </c>
      <c r="L141" s="103">
        <v>0.84930555555555465</v>
      </c>
      <c r="M141" s="96">
        <v>0.85624999999999907</v>
      </c>
      <c r="N141" s="96">
        <v>0.85833333333333239</v>
      </c>
      <c r="O141" s="95">
        <v>0.8618055555555546</v>
      </c>
      <c r="P141" s="96">
        <v>0.86597222222222126</v>
      </c>
      <c r="Q141" s="96">
        <v>0.87152777777777679</v>
      </c>
      <c r="R141" s="96">
        <v>0.874999999999999</v>
      </c>
      <c r="S141" s="96">
        <v>0.87708333333333233</v>
      </c>
      <c r="T141" s="96">
        <v>0.87986111111111009</v>
      </c>
      <c r="U141" s="103">
        <v>0.88402777777777675</v>
      </c>
      <c r="V141" s="20">
        <f t="shared" si="8"/>
        <v>28.689999999999998</v>
      </c>
      <c r="W141" s="21">
        <f t="shared" si="9"/>
        <v>6.7361111111110872E-2</v>
      </c>
      <c r="X141" s="22">
        <f t="shared" si="10"/>
        <v>17.746391752577384</v>
      </c>
      <c r="Y141" s="39">
        <f t="shared" si="11"/>
        <v>5.5555555555555358E-3</v>
      </c>
      <c r="Z141" s="44"/>
    </row>
    <row r="142" spans="2:26" x14ac:dyDescent="0.25">
      <c r="B142" s="38">
        <v>126</v>
      </c>
      <c r="C142" s="103">
        <v>0.82222222222222141</v>
      </c>
      <c r="D142" s="104">
        <v>0.82638888888888806</v>
      </c>
      <c r="E142" s="105">
        <v>0.82916666666666583</v>
      </c>
      <c r="F142" s="105">
        <v>0.83124999999999916</v>
      </c>
      <c r="G142" s="105">
        <v>0.83333333333333248</v>
      </c>
      <c r="H142" s="105">
        <v>0.8402777777777769</v>
      </c>
      <c r="I142" s="106">
        <v>0.84374999999999911</v>
      </c>
      <c r="J142" s="105">
        <v>0.84791666666666576</v>
      </c>
      <c r="K142" s="96">
        <v>0.85069444444444353</v>
      </c>
      <c r="L142" s="103">
        <v>0.85277777777777686</v>
      </c>
      <c r="M142" s="96">
        <v>0.85972222222222128</v>
      </c>
      <c r="N142" s="96">
        <v>0.8618055555555546</v>
      </c>
      <c r="O142" s="95">
        <v>0.86527777777777681</v>
      </c>
      <c r="P142" s="96">
        <v>0.86874999999999902</v>
      </c>
      <c r="Q142" s="96">
        <v>0.87361111111111012</v>
      </c>
      <c r="R142" s="96">
        <v>0.87708333333333233</v>
      </c>
      <c r="S142" s="96">
        <v>0.87916666666666565</v>
      </c>
      <c r="T142" s="96">
        <v>0.88124999999999898</v>
      </c>
      <c r="U142" s="103">
        <v>0.88541666666666563</v>
      </c>
      <c r="V142" s="20">
        <f t="shared" si="8"/>
        <v>28.689999999999998</v>
      </c>
      <c r="W142" s="21">
        <f t="shared" si="9"/>
        <v>6.319444444444422E-2</v>
      </c>
      <c r="X142" s="22">
        <f t="shared" si="10"/>
        <v>18.916483516483584</v>
      </c>
      <c r="Y142" s="39">
        <f t="shared" si="11"/>
        <v>6.2499999999999778E-3</v>
      </c>
      <c r="Z142" s="44"/>
    </row>
    <row r="143" spans="2:26" x14ac:dyDescent="0.25">
      <c r="B143" s="38">
        <v>127</v>
      </c>
      <c r="C143" s="103">
        <v>0.82847222222222139</v>
      </c>
      <c r="D143" s="104">
        <v>0.83263888888888804</v>
      </c>
      <c r="E143" s="105">
        <v>0.83541666666666581</v>
      </c>
      <c r="F143" s="105">
        <v>0.83749999999999913</v>
      </c>
      <c r="G143" s="105">
        <v>0.83958333333333246</v>
      </c>
      <c r="H143" s="105">
        <v>0.84652777777777688</v>
      </c>
      <c r="I143" s="106">
        <v>0.84999999999999909</v>
      </c>
      <c r="J143" s="105">
        <v>0.85416666666666574</v>
      </c>
      <c r="K143" s="96">
        <v>0.85694444444444351</v>
      </c>
      <c r="L143" s="103">
        <v>0.85902777777777684</v>
      </c>
      <c r="M143" s="96">
        <v>0.86597222222222126</v>
      </c>
      <c r="N143" s="96">
        <v>0.86805555555555458</v>
      </c>
      <c r="O143" s="95">
        <v>0.87152777777777679</v>
      </c>
      <c r="P143" s="96">
        <v>0.874999999999999</v>
      </c>
      <c r="Q143" s="96">
        <v>0.87986111111111009</v>
      </c>
      <c r="R143" s="96">
        <v>0.8833333333333323</v>
      </c>
      <c r="S143" s="96">
        <v>0.88541666666666563</v>
      </c>
      <c r="T143" s="96">
        <v>0.88749999999999896</v>
      </c>
      <c r="U143" s="103">
        <v>0.89166666666666561</v>
      </c>
      <c r="V143" s="20">
        <f t="shared" si="8"/>
        <v>28.689999999999998</v>
      </c>
      <c r="W143" s="21">
        <f t="shared" si="9"/>
        <v>6.319444444444422E-2</v>
      </c>
      <c r="X143" s="22">
        <f t="shared" si="10"/>
        <v>18.916483516483584</v>
      </c>
      <c r="Y143" s="39">
        <f t="shared" si="11"/>
        <v>6.2499999999999778E-3</v>
      </c>
      <c r="Z143" s="44"/>
    </row>
    <row r="144" spans="2:26" x14ac:dyDescent="0.25">
      <c r="B144" s="38">
        <v>128</v>
      </c>
      <c r="C144" s="103">
        <v>0.83472222222222137</v>
      </c>
      <c r="D144" s="104">
        <v>0.83888888888888802</v>
      </c>
      <c r="E144" s="105">
        <v>0.84166666666666579</v>
      </c>
      <c r="F144" s="105">
        <v>0.84374999999999911</v>
      </c>
      <c r="G144" s="105">
        <v>0.84583333333333244</v>
      </c>
      <c r="H144" s="105">
        <v>0.85277777777777686</v>
      </c>
      <c r="I144" s="106">
        <v>0.85624999999999907</v>
      </c>
      <c r="J144" s="105">
        <v>0.86041666666666572</v>
      </c>
      <c r="K144" s="96">
        <v>0.86319444444444349</v>
      </c>
      <c r="L144" s="103">
        <v>0.86527777777777681</v>
      </c>
      <c r="M144" s="96">
        <v>0.87222222222222123</v>
      </c>
      <c r="N144" s="96">
        <v>0.87430555555555456</v>
      </c>
      <c r="O144" s="95">
        <v>0.87777777777777677</v>
      </c>
      <c r="P144" s="96">
        <v>0.88124999999999898</v>
      </c>
      <c r="Q144" s="96">
        <v>0.88611111111111007</v>
      </c>
      <c r="R144" s="96">
        <v>0.88958333333333228</v>
      </c>
      <c r="S144" s="96">
        <v>0.89166666666666561</v>
      </c>
      <c r="T144" s="96">
        <v>0.89374999999999893</v>
      </c>
      <c r="U144" s="103">
        <v>0.89791666666666559</v>
      </c>
      <c r="V144" s="20">
        <f t="shared" si="8"/>
        <v>28.689999999999998</v>
      </c>
      <c r="W144" s="21">
        <f t="shared" ref="W144:W153" si="12">U144-C144</f>
        <v>6.319444444444422E-2</v>
      </c>
      <c r="X144" s="22">
        <f t="shared" ref="X144:X153" si="13">60*V144/(W144*60*24)</f>
        <v>18.916483516483584</v>
      </c>
      <c r="Y144" s="39">
        <f t="shared" si="11"/>
        <v>6.2499999999999778E-3</v>
      </c>
      <c r="Z144" s="44"/>
    </row>
    <row r="145" spans="2:26" x14ac:dyDescent="0.25">
      <c r="B145" s="38">
        <v>129</v>
      </c>
      <c r="C145" s="103">
        <v>0.84097222222222134</v>
      </c>
      <c r="D145" s="104">
        <v>0.845138888888888</v>
      </c>
      <c r="E145" s="105">
        <v>0.84791666666666576</v>
      </c>
      <c r="F145" s="105">
        <v>0.84999999999999909</v>
      </c>
      <c r="G145" s="105">
        <v>0.85208333333333242</v>
      </c>
      <c r="H145" s="105">
        <v>0.85763888888888795</v>
      </c>
      <c r="I145" s="106">
        <v>0.86111111111111016</v>
      </c>
      <c r="J145" s="105">
        <v>0.86527777777777681</v>
      </c>
      <c r="K145" s="96">
        <v>0.86805555555555458</v>
      </c>
      <c r="L145" s="103">
        <v>0.87013888888888791</v>
      </c>
      <c r="M145" s="96">
        <v>0.87708333333333233</v>
      </c>
      <c r="N145" s="96">
        <v>0.87916666666666565</v>
      </c>
      <c r="O145" s="95">
        <v>0.88263888888888786</v>
      </c>
      <c r="P145" s="96">
        <v>0.88611111111111007</v>
      </c>
      <c r="Q145" s="96">
        <v>0.89027777777777672</v>
      </c>
      <c r="R145" s="96">
        <v>0.89374999999999893</v>
      </c>
      <c r="S145" s="96">
        <v>0.89583333333333226</v>
      </c>
      <c r="T145" s="96">
        <v>0.89791666666666559</v>
      </c>
      <c r="U145" s="103">
        <v>0.9013888888888878</v>
      </c>
      <c r="V145" s="20">
        <f t="shared" si="8"/>
        <v>28.689999999999998</v>
      </c>
      <c r="W145" s="21">
        <f t="shared" si="12"/>
        <v>6.0416666666666452E-2</v>
      </c>
      <c r="X145" s="22">
        <f t="shared" si="13"/>
        <v>19.786206896551793</v>
      </c>
      <c r="Y145" s="39">
        <f t="shared" si="11"/>
        <v>6.2499999999999778E-3</v>
      </c>
      <c r="Z145" s="44"/>
    </row>
    <row r="146" spans="2:26" x14ac:dyDescent="0.25">
      <c r="B146" s="38">
        <v>130</v>
      </c>
      <c r="C146" s="103">
        <v>0.84722222222222132</v>
      </c>
      <c r="D146" s="104">
        <v>0.85138888888888797</v>
      </c>
      <c r="E146" s="105">
        <v>0.85416666666666574</v>
      </c>
      <c r="F146" s="105">
        <v>0.85624999999999907</v>
      </c>
      <c r="G146" s="105">
        <v>0.85833333333333239</v>
      </c>
      <c r="H146" s="105">
        <v>0.86388888888888793</v>
      </c>
      <c r="I146" s="106">
        <v>0.86736111111111014</v>
      </c>
      <c r="J146" s="105">
        <v>0.87152777777777679</v>
      </c>
      <c r="K146" s="96">
        <v>0.87430555555555456</v>
      </c>
      <c r="L146" s="103">
        <v>0.87638888888888788</v>
      </c>
      <c r="M146" s="96">
        <v>0.8833333333333323</v>
      </c>
      <c r="N146" s="96">
        <v>0.88541666666666563</v>
      </c>
      <c r="O146" s="95">
        <v>0.88888888888888784</v>
      </c>
      <c r="P146" s="96">
        <v>0.89236111111111005</v>
      </c>
      <c r="Q146" s="96">
        <v>0.8965277777777767</v>
      </c>
      <c r="R146" s="96">
        <v>0.89999999999999891</v>
      </c>
      <c r="S146" s="96">
        <v>0.90208333333333224</v>
      </c>
      <c r="T146" s="96">
        <v>0.90416666666666556</v>
      </c>
      <c r="U146" s="103">
        <v>0.90763888888888777</v>
      </c>
      <c r="V146" s="20">
        <f t="shared" si="8"/>
        <v>28.689999999999998</v>
      </c>
      <c r="W146" s="21">
        <f t="shared" si="12"/>
        <v>6.0416666666666452E-2</v>
      </c>
      <c r="X146" s="22">
        <f t="shared" si="13"/>
        <v>19.786206896551793</v>
      </c>
      <c r="Y146" s="39">
        <f t="shared" si="11"/>
        <v>6.2499999999999778E-3</v>
      </c>
      <c r="Z146" s="44"/>
    </row>
    <row r="147" spans="2:26" x14ac:dyDescent="0.25">
      <c r="B147" s="38">
        <v>131</v>
      </c>
      <c r="C147" s="103">
        <v>0.8534722222222213</v>
      </c>
      <c r="D147" s="104">
        <v>0.85763888888888795</v>
      </c>
      <c r="E147" s="105">
        <v>0.86041666666666572</v>
      </c>
      <c r="F147" s="105">
        <v>0.86249999999999905</v>
      </c>
      <c r="G147" s="105">
        <v>0.86458333333333237</v>
      </c>
      <c r="H147" s="105">
        <v>0.87013888888888791</v>
      </c>
      <c r="I147" s="106">
        <v>0.87361111111111012</v>
      </c>
      <c r="J147" s="105">
        <v>0.87777777777777677</v>
      </c>
      <c r="K147" s="96">
        <v>0.88055555555555454</v>
      </c>
      <c r="L147" s="103">
        <v>0.88263888888888786</v>
      </c>
      <c r="M147" s="96">
        <v>0.88958333333333228</v>
      </c>
      <c r="N147" s="96">
        <v>0.89166666666666561</v>
      </c>
      <c r="O147" s="95">
        <v>0.89513888888888782</v>
      </c>
      <c r="P147" s="96">
        <v>0.89861111111111003</v>
      </c>
      <c r="Q147" s="96">
        <v>0.90277777777777668</v>
      </c>
      <c r="R147" s="96">
        <v>0.90624999999999889</v>
      </c>
      <c r="S147" s="96">
        <v>0.90833333333333222</v>
      </c>
      <c r="T147" s="96">
        <v>0.91041666666666554</v>
      </c>
      <c r="U147" s="103">
        <v>0.91388888888888775</v>
      </c>
      <c r="V147" s="20">
        <f t="shared" si="8"/>
        <v>28.689999999999998</v>
      </c>
      <c r="W147" s="21">
        <f t="shared" si="12"/>
        <v>6.0416666666666452E-2</v>
      </c>
      <c r="X147" s="22">
        <f t="shared" si="13"/>
        <v>19.786206896551793</v>
      </c>
      <c r="Y147" s="39">
        <f t="shared" si="11"/>
        <v>6.2499999999999778E-3</v>
      </c>
      <c r="Z147" s="44"/>
    </row>
    <row r="148" spans="2:26" x14ac:dyDescent="0.25">
      <c r="B148" s="38">
        <v>132</v>
      </c>
      <c r="C148" s="103">
        <v>0.85972222222222128</v>
      </c>
      <c r="D148" s="104">
        <v>0.86388888888888793</v>
      </c>
      <c r="E148" s="105">
        <v>0.8666666666666657</v>
      </c>
      <c r="F148" s="105">
        <v>0.86874999999999902</v>
      </c>
      <c r="G148" s="105">
        <v>0.87083333333333235</v>
      </c>
      <c r="H148" s="105">
        <v>0.87638888888888788</v>
      </c>
      <c r="I148" s="106">
        <v>0.87986111111111009</v>
      </c>
      <c r="J148" s="105">
        <v>0.88402777777777675</v>
      </c>
      <c r="K148" s="96">
        <v>0.88680555555555451</v>
      </c>
      <c r="L148" s="103">
        <v>0.88888888888888784</v>
      </c>
      <c r="M148" s="96">
        <v>0.89583333333333226</v>
      </c>
      <c r="N148" s="96">
        <v>0.89791666666666559</v>
      </c>
      <c r="O148" s="95">
        <v>0.9013888888888878</v>
      </c>
      <c r="P148" s="96">
        <v>0.90486111111111001</v>
      </c>
      <c r="Q148" s="96">
        <v>0.90902777777777666</v>
      </c>
      <c r="R148" s="96">
        <v>0.91249999999999887</v>
      </c>
      <c r="S148" s="96">
        <v>0.91458333333333219</v>
      </c>
      <c r="T148" s="96">
        <v>0.91666666666666552</v>
      </c>
      <c r="U148" s="103">
        <v>0.92013888888888773</v>
      </c>
      <c r="V148" s="20">
        <f t="shared" si="8"/>
        <v>28.689999999999998</v>
      </c>
      <c r="W148" s="21">
        <f t="shared" si="12"/>
        <v>6.0416666666666452E-2</v>
      </c>
      <c r="X148" s="22">
        <f t="shared" si="13"/>
        <v>19.786206896551793</v>
      </c>
      <c r="Y148" s="39">
        <f t="shared" si="11"/>
        <v>6.2499999999999778E-3</v>
      </c>
      <c r="Z148" s="44"/>
    </row>
    <row r="149" spans="2:26" x14ac:dyDescent="0.25">
      <c r="B149" s="38">
        <v>133</v>
      </c>
      <c r="C149" s="103">
        <v>0.86597222222222126</v>
      </c>
      <c r="D149" s="104">
        <v>0.87013888888888791</v>
      </c>
      <c r="E149" s="105">
        <v>0.87291666666666567</v>
      </c>
      <c r="F149" s="105">
        <v>0.874999999999999</v>
      </c>
      <c r="G149" s="105">
        <v>0.87708333333333233</v>
      </c>
      <c r="H149" s="105">
        <v>0.88263888888888786</v>
      </c>
      <c r="I149" s="106">
        <v>0.88611111111111007</v>
      </c>
      <c r="J149" s="105">
        <v>0.89027777777777672</v>
      </c>
      <c r="K149" s="96">
        <v>0.89305555555555449</v>
      </c>
      <c r="L149" s="103">
        <v>0.89513888888888782</v>
      </c>
      <c r="M149" s="96">
        <v>0.90208333333333224</v>
      </c>
      <c r="N149" s="96">
        <v>0.90416666666666556</v>
      </c>
      <c r="O149" s="95">
        <v>0.90763888888888777</v>
      </c>
      <c r="P149" s="96">
        <v>0.91111111111110998</v>
      </c>
      <c r="Q149" s="96">
        <v>0.91527777777777664</v>
      </c>
      <c r="R149" s="96">
        <v>0.91874999999999885</v>
      </c>
      <c r="S149" s="96">
        <v>0.92083333333333217</v>
      </c>
      <c r="T149" s="96">
        <v>0.9229166666666655</v>
      </c>
      <c r="U149" s="103">
        <v>0.92638888888888771</v>
      </c>
      <c r="V149" s="20">
        <f t="shared" si="8"/>
        <v>28.689999999999998</v>
      </c>
      <c r="W149" s="21">
        <f t="shared" si="12"/>
        <v>6.0416666666666452E-2</v>
      </c>
      <c r="X149" s="22">
        <f t="shared" si="13"/>
        <v>19.786206896551793</v>
      </c>
      <c r="Y149" s="39">
        <f t="shared" si="11"/>
        <v>6.2499999999999778E-3</v>
      </c>
      <c r="Z149" s="44"/>
    </row>
    <row r="150" spans="2:26" x14ac:dyDescent="0.25">
      <c r="B150" s="38">
        <v>134</v>
      </c>
      <c r="C150" s="103">
        <v>0.87222222222222123</v>
      </c>
      <c r="D150" s="104">
        <v>0.87638888888888788</v>
      </c>
      <c r="E150" s="105">
        <v>0.87916666666666565</v>
      </c>
      <c r="F150" s="105">
        <v>0.88124999999999898</v>
      </c>
      <c r="G150" s="105">
        <v>0.8833333333333323</v>
      </c>
      <c r="H150" s="105">
        <v>0.88888888888888784</v>
      </c>
      <c r="I150" s="106">
        <v>0.89236111111111005</v>
      </c>
      <c r="J150" s="105">
        <v>0.8965277777777767</v>
      </c>
      <c r="K150" s="96">
        <v>0.89930555555555447</v>
      </c>
      <c r="L150" s="103">
        <v>0.9013888888888878</v>
      </c>
      <c r="M150" s="96">
        <v>0.90833333333333222</v>
      </c>
      <c r="N150" s="96">
        <v>0.91041666666666554</v>
      </c>
      <c r="O150" s="95">
        <v>0.91388888888888775</v>
      </c>
      <c r="P150" s="96">
        <v>0.91736111111110996</v>
      </c>
      <c r="Q150" s="96">
        <v>0.92152777777777661</v>
      </c>
      <c r="R150" s="96">
        <v>0.92499999999999882</v>
      </c>
      <c r="S150" s="96">
        <v>0.92708333333333215</v>
      </c>
      <c r="T150" s="96">
        <v>0.92916666666666548</v>
      </c>
      <c r="U150" s="103">
        <v>0.93263888888888768</v>
      </c>
      <c r="V150" s="20">
        <f t="shared" si="8"/>
        <v>28.689999999999998</v>
      </c>
      <c r="W150" s="21">
        <f t="shared" si="12"/>
        <v>6.0416666666666452E-2</v>
      </c>
      <c r="X150" s="22">
        <f t="shared" si="13"/>
        <v>19.786206896551793</v>
      </c>
      <c r="Y150" s="39">
        <f t="shared" si="11"/>
        <v>6.9444444444444198E-3</v>
      </c>
      <c r="Z150" s="44"/>
    </row>
    <row r="151" spans="2:26" x14ac:dyDescent="0.25">
      <c r="B151" s="38">
        <v>135</v>
      </c>
      <c r="C151" s="103">
        <v>0.87916666666666565</v>
      </c>
      <c r="D151" s="104">
        <v>0.8833333333333323</v>
      </c>
      <c r="E151" s="105">
        <v>0.88611111111111007</v>
      </c>
      <c r="F151" s="105">
        <v>0.8881944444444434</v>
      </c>
      <c r="G151" s="105">
        <v>0.89027777777777672</v>
      </c>
      <c r="H151" s="105">
        <v>0.89583333333333226</v>
      </c>
      <c r="I151" s="106">
        <v>0.89930555555555447</v>
      </c>
      <c r="J151" s="105">
        <v>0.90347222222222112</v>
      </c>
      <c r="K151" s="96">
        <v>0.90624999999999889</v>
      </c>
      <c r="L151" s="103">
        <v>0.90833333333333222</v>
      </c>
      <c r="M151" s="96">
        <v>0.91527777777777664</v>
      </c>
      <c r="N151" s="96">
        <v>0.91736111111110996</v>
      </c>
      <c r="O151" s="95">
        <v>0.92083333333333217</v>
      </c>
      <c r="P151" s="96">
        <v>0.92430555555555438</v>
      </c>
      <c r="Q151" s="96">
        <v>0.92847222222222103</v>
      </c>
      <c r="R151" s="96">
        <v>0.93194444444444324</v>
      </c>
      <c r="S151" s="96">
        <v>0.93402777777777657</v>
      </c>
      <c r="T151" s="96">
        <v>0.93611111111110989</v>
      </c>
      <c r="U151" s="103">
        <v>0.9395833333333321</v>
      </c>
      <c r="V151" s="20">
        <f t="shared" si="8"/>
        <v>28.689999999999998</v>
      </c>
      <c r="W151" s="21">
        <f t="shared" si="12"/>
        <v>6.0416666666666452E-2</v>
      </c>
      <c r="X151" s="22">
        <f t="shared" si="13"/>
        <v>19.786206896551793</v>
      </c>
      <c r="Y151" s="39">
        <f t="shared" si="11"/>
        <v>6.9444444444444198E-3</v>
      </c>
      <c r="Z151" s="44"/>
    </row>
    <row r="152" spans="2:26" x14ac:dyDescent="0.25">
      <c r="B152" s="38">
        <v>136</v>
      </c>
      <c r="C152" s="103">
        <v>0.88611111111111007</v>
      </c>
      <c r="D152" s="104">
        <v>0.89027777777777672</v>
      </c>
      <c r="E152" s="105">
        <v>0.89305555555555449</v>
      </c>
      <c r="F152" s="105">
        <v>0.89513888888888782</v>
      </c>
      <c r="G152" s="105">
        <v>0.89722222222222114</v>
      </c>
      <c r="H152" s="105">
        <v>0.90277777777777668</v>
      </c>
      <c r="I152" s="106">
        <v>0.90624999999999889</v>
      </c>
      <c r="J152" s="105">
        <v>0.91041666666666554</v>
      </c>
      <c r="K152" s="96">
        <v>0.91319444444444331</v>
      </c>
      <c r="L152" s="103">
        <v>0.91527777777777664</v>
      </c>
      <c r="M152" s="96">
        <v>0.92222222222222106</v>
      </c>
      <c r="N152" s="96">
        <v>0.92430555555555438</v>
      </c>
      <c r="O152" s="95">
        <v>0.92777777777777659</v>
      </c>
      <c r="P152" s="96">
        <v>0.9312499999999988</v>
      </c>
      <c r="Q152" s="96">
        <v>0.93541666666666545</v>
      </c>
      <c r="R152" s="96">
        <v>0.93888888888888766</v>
      </c>
      <c r="S152" s="96">
        <v>0.94097222222222099</v>
      </c>
      <c r="T152" s="96">
        <v>0.94305555555555431</v>
      </c>
      <c r="U152" s="103">
        <v>0.94652777777777652</v>
      </c>
      <c r="V152" s="20">
        <f t="shared" si="8"/>
        <v>28.689999999999998</v>
      </c>
      <c r="W152" s="21">
        <f t="shared" si="12"/>
        <v>6.0416666666666452E-2</v>
      </c>
      <c r="X152" s="22">
        <f t="shared" si="13"/>
        <v>19.786206896551793</v>
      </c>
      <c r="Y152" s="39">
        <f t="shared" si="11"/>
        <v>6.9444444444444198E-3</v>
      </c>
      <c r="Z152" s="44"/>
    </row>
    <row r="153" spans="2:26" x14ac:dyDescent="0.25">
      <c r="B153" s="38">
        <v>137</v>
      </c>
      <c r="C153" s="103">
        <v>0.89305555555555449</v>
      </c>
      <c r="D153" s="104">
        <v>0.89722222222222114</v>
      </c>
      <c r="E153" s="105">
        <v>0.89999999999999891</v>
      </c>
      <c r="F153" s="105">
        <v>0.90208333333333224</v>
      </c>
      <c r="G153" s="105">
        <v>0.90416666666666556</v>
      </c>
      <c r="H153" s="105">
        <v>0.9097222222222211</v>
      </c>
      <c r="I153" s="106">
        <v>0.91319444444444331</v>
      </c>
      <c r="J153" s="105">
        <v>0.91736111111110996</v>
      </c>
      <c r="K153" s="96">
        <v>0.92013888888888773</v>
      </c>
      <c r="L153" s="103">
        <v>0.92222222222222106</v>
      </c>
      <c r="M153" s="96">
        <v>0.92916666666666548</v>
      </c>
      <c r="N153" s="96">
        <v>0.9312499999999988</v>
      </c>
      <c r="O153" s="95">
        <v>0.93472222222222101</v>
      </c>
      <c r="P153" s="96">
        <v>0.93819444444444322</v>
      </c>
      <c r="Q153" s="96">
        <v>0.94236111111110987</v>
      </c>
      <c r="R153" s="96">
        <v>0.94583333333333208</v>
      </c>
      <c r="S153" s="96">
        <v>0.94791666666666541</v>
      </c>
      <c r="T153" s="96">
        <v>0.94999999999999873</v>
      </c>
      <c r="U153" s="103">
        <v>0.95347222222222094</v>
      </c>
      <c r="V153" s="20">
        <f t="shared" si="8"/>
        <v>28.689999999999998</v>
      </c>
      <c r="W153" s="21">
        <f t="shared" si="12"/>
        <v>6.0416666666666452E-2</v>
      </c>
      <c r="X153" s="22">
        <f t="shared" si="13"/>
        <v>19.786206896551793</v>
      </c>
      <c r="Y153" s="39">
        <f t="shared" si="11"/>
        <v>6.9444444444444198E-3</v>
      </c>
      <c r="Z153" s="44"/>
    </row>
    <row r="154" spans="2:26" x14ac:dyDescent="0.25">
      <c r="B154" s="38">
        <v>138</v>
      </c>
      <c r="C154" s="103">
        <v>0.89999999999999891</v>
      </c>
      <c r="D154" s="104">
        <v>0.90416666666666556</v>
      </c>
      <c r="E154" s="105">
        <v>0.90694444444444333</v>
      </c>
      <c r="F154" s="105">
        <v>0.90902777777777666</v>
      </c>
      <c r="G154" s="105">
        <v>0.91111111111110998</v>
      </c>
      <c r="H154" s="105">
        <v>0.91666666666666552</v>
      </c>
      <c r="I154" s="106">
        <v>0.92013888888888773</v>
      </c>
      <c r="J154" s="105">
        <v>0.92430555555555438</v>
      </c>
      <c r="K154" s="96">
        <v>0.92708333333333215</v>
      </c>
      <c r="L154" s="103">
        <v>0.92916666666666548</v>
      </c>
      <c r="M154" s="96">
        <v>0.93611111111110989</v>
      </c>
      <c r="N154" s="96">
        <v>0.93819444444444322</v>
      </c>
      <c r="O154" s="95">
        <v>0.94166666666666543</v>
      </c>
      <c r="P154" s="96">
        <v>0.94513888888888764</v>
      </c>
      <c r="Q154" s="96">
        <v>0.94930555555555429</v>
      </c>
      <c r="R154" s="96">
        <v>0.9527777777777765</v>
      </c>
      <c r="S154" s="96">
        <v>0.95486111111110983</v>
      </c>
      <c r="T154" s="96">
        <v>0.95694444444444315</v>
      </c>
      <c r="U154" s="103">
        <v>0.96041666666666536</v>
      </c>
      <c r="V154" s="20">
        <f t="shared" si="8"/>
        <v>28.689999999999998</v>
      </c>
      <c r="W154" s="21">
        <f t="shared" ref="W154:W160" si="14">U154-C154</f>
        <v>6.0416666666666452E-2</v>
      </c>
      <c r="X154" s="22">
        <f t="shared" ref="X154:X160" si="15">60*V154/(W154*60*24)</f>
        <v>19.786206896551793</v>
      </c>
      <c r="Y154" s="39">
        <f t="shared" si="11"/>
        <v>6.9444444444444198E-3</v>
      </c>
      <c r="Z154" s="44"/>
    </row>
    <row r="155" spans="2:26" x14ac:dyDescent="0.25">
      <c r="B155" s="38">
        <v>139</v>
      </c>
      <c r="C155" s="103">
        <v>0.90694444444444333</v>
      </c>
      <c r="D155" s="104">
        <v>0.91111111111110998</v>
      </c>
      <c r="E155" s="105">
        <v>0.91388888888888775</v>
      </c>
      <c r="F155" s="105">
        <v>0.91597222222222108</v>
      </c>
      <c r="G155" s="105">
        <v>0.9180555555555544</v>
      </c>
      <c r="H155" s="105">
        <v>0.92361111111110994</v>
      </c>
      <c r="I155" s="106">
        <v>0.92708333333333215</v>
      </c>
      <c r="J155" s="105">
        <v>0.9312499999999988</v>
      </c>
      <c r="K155" s="96">
        <v>0.93402777777777657</v>
      </c>
      <c r="L155" s="103">
        <v>0.93611111111110989</v>
      </c>
      <c r="M155" s="96">
        <v>0.94305555555555431</v>
      </c>
      <c r="N155" s="96">
        <v>0.94513888888888764</v>
      </c>
      <c r="O155" s="95">
        <v>0.94861111111110985</v>
      </c>
      <c r="P155" s="96">
        <v>0.95208333333333206</v>
      </c>
      <c r="Q155" s="96">
        <v>0.95624999999999871</v>
      </c>
      <c r="R155" s="96">
        <v>0.95972222222222092</v>
      </c>
      <c r="S155" s="96">
        <v>0.96180555555555425</v>
      </c>
      <c r="T155" s="96">
        <v>0.96388888888888757</v>
      </c>
      <c r="U155" s="103">
        <v>0.96736111111110978</v>
      </c>
      <c r="V155" s="20">
        <f t="shared" si="8"/>
        <v>28.689999999999998</v>
      </c>
      <c r="W155" s="21">
        <f t="shared" si="14"/>
        <v>6.0416666666666452E-2</v>
      </c>
      <c r="X155" s="22">
        <f t="shared" si="15"/>
        <v>19.786206896551793</v>
      </c>
      <c r="Y155" s="39">
        <f t="shared" si="11"/>
        <v>6.9444444444444198E-3</v>
      </c>
      <c r="Z155" s="44"/>
    </row>
    <row r="156" spans="2:26" x14ac:dyDescent="0.25">
      <c r="B156" s="38">
        <v>140</v>
      </c>
      <c r="C156" s="103">
        <v>0.91388888888888775</v>
      </c>
      <c r="D156" s="104">
        <v>0.9180555555555544</v>
      </c>
      <c r="E156" s="105">
        <v>0.92083333333333217</v>
      </c>
      <c r="F156" s="105">
        <v>0.9229166666666655</v>
      </c>
      <c r="G156" s="105">
        <v>0.92499999999999882</v>
      </c>
      <c r="H156" s="105">
        <v>0.93055555555555436</v>
      </c>
      <c r="I156" s="106">
        <v>0.93402777777777657</v>
      </c>
      <c r="J156" s="105">
        <v>0.93819444444444322</v>
      </c>
      <c r="K156" s="96">
        <v>0.94097222222222099</v>
      </c>
      <c r="L156" s="103">
        <v>0.94305555555555431</v>
      </c>
      <c r="M156" s="96">
        <v>0.94999999999999873</v>
      </c>
      <c r="N156" s="96">
        <v>0.95208333333333206</v>
      </c>
      <c r="O156" s="95">
        <v>0.95555555555555427</v>
      </c>
      <c r="P156" s="96">
        <v>0.95902777777777648</v>
      </c>
      <c r="Q156" s="96">
        <v>0.96319444444444313</v>
      </c>
      <c r="R156" s="96">
        <v>0.96666666666666534</v>
      </c>
      <c r="S156" s="96">
        <v>0.96874999999999867</v>
      </c>
      <c r="T156" s="96">
        <v>0.97083333333333199</v>
      </c>
      <c r="U156" s="103">
        <v>0.9743055555555542</v>
      </c>
      <c r="V156" s="20">
        <f t="shared" si="8"/>
        <v>28.689999999999998</v>
      </c>
      <c r="W156" s="21">
        <f t="shared" si="14"/>
        <v>6.0416666666666452E-2</v>
      </c>
      <c r="X156" s="22">
        <f t="shared" si="15"/>
        <v>19.786206896551793</v>
      </c>
      <c r="Y156" s="39">
        <f t="shared" si="11"/>
        <v>6.9444444444444198E-3</v>
      </c>
      <c r="Z156" s="44"/>
    </row>
    <row r="157" spans="2:26" x14ac:dyDescent="0.25">
      <c r="B157" s="38">
        <v>141</v>
      </c>
      <c r="C157" s="103">
        <v>0.92083333333333217</v>
      </c>
      <c r="D157" s="104">
        <v>0.92499999999999882</v>
      </c>
      <c r="E157" s="105">
        <v>0.92777777777777659</v>
      </c>
      <c r="F157" s="105">
        <v>0.92986111111110992</v>
      </c>
      <c r="G157" s="105">
        <v>0.93194444444444324</v>
      </c>
      <c r="H157" s="105">
        <v>0.93749999999999878</v>
      </c>
      <c r="I157" s="106">
        <v>0.94097222222222099</v>
      </c>
      <c r="J157" s="105">
        <v>0.94513888888888764</v>
      </c>
      <c r="K157" s="96">
        <v>0.94791666666666541</v>
      </c>
      <c r="L157" s="103">
        <v>0.94999999999999873</v>
      </c>
      <c r="M157" s="96">
        <v>0.95694444444444315</v>
      </c>
      <c r="N157" s="96">
        <v>0.95902777777777648</v>
      </c>
      <c r="O157" s="95">
        <v>0.96249999999999869</v>
      </c>
      <c r="P157" s="96">
        <v>0.9659722222222209</v>
      </c>
      <c r="Q157" s="96">
        <v>0.97013888888888755</v>
      </c>
      <c r="R157" s="96">
        <v>0.97361111111110976</v>
      </c>
      <c r="S157" s="96">
        <v>0.97569444444444309</v>
      </c>
      <c r="T157" s="96">
        <v>0.97777777777777641</v>
      </c>
      <c r="U157" s="103">
        <v>0.98124999999999862</v>
      </c>
      <c r="V157" s="20">
        <f t="shared" si="8"/>
        <v>28.689999999999998</v>
      </c>
      <c r="W157" s="21">
        <f t="shared" si="14"/>
        <v>6.0416666666666452E-2</v>
      </c>
      <c r="X157" s="22">
        <f t="shared" si="15"/>
        <v>19.786206896551793</v>
      </c>
      <c r="Y157" s="39">
        <f t="shared" si="11"/>
        <v>6.9444444444444198E-3</v>
      </c>
      <c r="Z157" s="44"/>
    </row>
    <row r="158" spans="2:26" x14ac:dyDescent="0.25">
      <c r="B158" s="38">
        <v>142</v>
      </c>
      <c r="C158" s="103">
        <v>0.92777777777777659</v>
      </c>
      <c r="D158" s="104">
        <v>0.93194444444444324</v>
      </c>
      <c r="E158" s="105">
        <v>0.93472222222222101</v>
      </c>
      <c r="F158" s="105">
        <v>0.93680555555555434</v>
      </c>
      <c r="G158" s="105">
        <v>0.93888888888888766</v>
      </c>
      <c r="H158" s="105">
        <v>0.9444444444444432</v>
      </c>
      <c r="I158" s="106">
        <v>0.94791666666666541</v>
      </c>
      <c r="J158" s="105">
        <v>0.95208333333333206</v>
      </c>
      <c r="K158" s="96">
        <v>0.95486111111110983</v>
      </c>
      <c r="L158" s="103">
        <v>0.95694444444444315</v>
      </c>
      <c r="M158" s="96">
        <v>0.96388888888888757</v>
      </c>
      <c r="N158" s="96">
        <v>0.9659722222222209</v>
      </c>
      <c r="O158" s="95">
        <v>0.96944444444444311</v>
      </c>
      <c r="P158" s="96">
        <v>0.97291666666666532</v>
      </c>
      <c r="Q158" s="96">
        <v>0.97708333333333197</v>
      </c>
      <c r="R158" s="96">
        <v>0.98055555555555418</v>
      </c>
      <c r="S158" s="96">
        <v>0.98263888888888751</v>
      </c>
      <c r="T158" s="96">
        <v>0.98472222222222083</v>
      </c>
      <c r="U158" s="103">
        <v>0.98819444444444304</v>
      </c>
      <c r="V158" s="20">
        <f t="shared" si="8"/>
        <v>28.689999999999998</v>
      </c>
      <c r="W158" s="21">
        <f t="shared" si="14"/>
        <v>6.0416666666666452E-2</v>
      </c>
      <c r="X158" s="22">
        <f t="shared" si="15"/>
        <v>19.786206896551793</v>
      </c>
      <c r="Y158" s="39">
        <f t="shared" si="11"/>
        <v>6.9444444444444198E-3</v>
      </c>
      <c r="Z158" s="44"/>
    </row>
    <row r="159" spans="2:26" x14ac:dyDescent="0.25">
      <c r="B159" s="38">
        <v>143</v>
      </c>
      <c r="C159" s="103">
        <v>0.93472222222222101</v>
      </c>
      <c r="D159" s="104">
        <v>0.93888888888888766</v>
      </c>
      <c r="E159" s="105">
        <v>0.94166666666666543</v>
      </c>
      <c r="F159" s="105">
        <v>0.94374999999999876</v>
      </c>
      <c r="G159" s="105">
        <v>0.94583333333333208</v>
      </c>
      <c r="H159" s="105">
        <v>0.95138888888888762</v>
      </c>
      <c r="I159" s="106">
        <v>0.95486111111110983</v>
      </c>
      <c r="J159" s="105">
        <v>0.95902777777777648</v>
      </c>
      <c r="K159" s="96">
        <v>0.96180555555555425</v>
      </c>
      <c r="L159" s="103">
        <v>0.96388888888888757</v>
      </c>
      <c r="M159" s="96">
        <v>0.97083333333333199</v>
      </c>
      <c r="N159" s="96">
        <v>0.97291666666666532</v>
      </c>
      <c r="O159" s="95">
        <v>0.97638888888888753</v>
      </c>
      <c r="P159" s="96">
        <v>0.97986111111110974</v>
      </c>
      <c r="Q159" s="96">
        <v>0.98402777777777639</v>
      </c>
      <c r="R159" s="96">
        <v>0.9874999999999986</v>
      </c>
      <c r="S159" s="96">
        <v>0.98958333333333193</v>
      </c>
      <c r="T159" s="96">
        <v>0.99166666666666525</v>
      </c>
      <c r="U159" s="103">
        <v>0.99513888888888746</v>
      </c>
      <c r="V159" s="20">
        <f t="shared" si="8"/>
        <v>28.689999999999998</v>
      </c>
      <c r="W159" s="21">
        <f t="shared" si="14"/>
        <v>6.0416666666666452E-2</v>
      </c>
      <c r="X159" s="22">
        <f t="shared" si="15"/>
        <v>19.786206896551793</v>
      </c>
      <c r="Y159" s="39">
        <f t="shared" si="11"/>
        <v>6.9444444444444198E-3</v>
      </c>
      <c r="Z159" s="44"/>
    </row>
    <row r="160" spans="2:26" x14ac:dyDescent="0.25">
      <c r="B160" s="38">
        <v>144</v>
      </c>
      <c r="C160" s="103">
        <v>0.94166666666666543</v>
      </c>
      <c r="D160" s="104">
        <v>0.94583333333333208</v>
      </c>
      <c r="E160" s="105">
        <v>0.94861111111110985</v>
      </c>
      <c r="F160" s="105">
        <v>0.95069444444444318</v>
      </c>
      <c r="G160" s="105">
        <v>0.9527777777777765</v>
      </c>
      <c r="H160" s="105">
        <v>0.95833333333333204</v>
      </c>
      <c r="I160" s="106">
        <v>0.96180555555555425</v>
      </c>
      <c r="J160" s="105">
        <v>0.9659722222222209</v>
      </c>
      <c r="K160" s="96">
        <v>0.96874999999999867</v>
      </c>
      <c r="L160" s="103">
        <v>0.97083333333333199</v>
      </c>
      <c r="M160" s="96">
        <v>0.97777777777777641</v>
      </c>
      <c r="N160" s="96">
        <v>0.97986111111110974</v>
      </c>
      <c r="O160" s="95">
        <v>0.98333333333333195</v>
      </c>
      <c r="P160" s="96">
        <v>0.98680555555555416</v>
      </c>
      <c r="Q160" s="96">
        <v>0.99097222222222081</v>
      </c>
      <c r="R160" s="96">
        <v>0.99444444444444302</v>
      </c>
      <c r="S160" s="96">
        <v>0.99652777777777635</v>
      </c>
      <c r="T160" s="96">
        <v>0.99861111111110967</v>
      </c>
      <c r="U160" s="103">
        <v>1.0020833333333319</v>
      </c>
      <c r="V160" s="20">
        <f t="shared" si="8"/>
        <v>28.689999999999998</v>
      </c>
      <c r="W160" s="21">
        <f t="shared" si="14"/>
        <v>6.0416666666666452E-2</v>
      </c>
      <c r="X160" s="22">
        <f t="shared" si="15"/>
        <v>19.786206896551793</v>
      </c>
      <c r="Y160" s="39"/>
      <c r="Z160" s="44"/>
    </row>
    <row r="161" spans="2:25" ht="96" customHeight="1" x14ac:dyDescent="0.25">
      <c r="B161" s="3"/>
      <c r="C161" s="3"/>
      <c r="D161" s="3"/>
      <c r="E161" s="3"/>
      <c r="F161" s="3"/>
      <c r="G161" s="3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5"/>
      <c r="X161" s="25"/>
      <c r="Y161" s="3"/>
    </row>
    <row r="162" spans="2:25" x14ac:dyDescent="0.25">
      <c r="B162" s="3"/>
      <c r="C162" s="3" t="s">
        <v>18</v>
      </c>
      <c r="D162" s="3"/>
      <c r="E162" s="3"/>
      <c r="F162" s="3"/>
      <c r="G162" s="3"/>
      <c r="I162" s="26">
        <v>134</v>
      </c>
      <c r="K162" s="25"/>
      <c r="L162" s="25"/>
      <c r="M162" s="25"/>
      <c r="N162" s="25"/>
      <c r="O162" s="25"/>
      <c r="P162" s="25"/>
      <c r="Q162" s="25"/>
      <c r="R162" s="25"/>
      <c r="S162" s="25"/>
      <c r="T162" s="3"/>
      <c r="U162" s="3"/>
      <c r="V162" s="3"/>
      <c r="W162" s="3"/>
      <c r="X162" s="3"/>
      <c r="Y162" s="3"/>
    </row>
    <row r="163" spans="2:25" x14ac:dyDescent="0.25">
      <c r="B163" s="3"/>
      <c r="C163" s="3" t="s">
        <v>19</v>
      </c>
      <c r="D163" s="3"/>
      <c r="E163" s="3"/>
      <c r="F163" s="3"/>
      <c r="G163" s="3"/>
      <c r="I163" s="26">
        <v>10</v>
      </c>
      <c r="K163" s="25"/>
      <c r="L163" s="25"/>
      <c r="M163" s="25"/>
      <c r="N163" s="25"/>
      <c r="O163" s="25"/>
      <c r="P163" s="25"/>
      <c r="Q163" s="25"/>
      <c r="R163" s="25"/>
      <c r="S163" s="25"/>
      <c r="T163" s="3"/>
      <c r="U163" s="3"/>
      <c r="V163" s="3"/>
      <c r="W163" s="3"/>
      <c r="X163" s="3"/>
      <c r="Y163" s="3"/>
    </row>
    <row r="164" spans="2:25" x14ac:dyDescent="0.25">
      <c r="B164" s="3"/>
      <c r="C164" s="3" t="s">
        <v>20</v>
      </c>
      <c r="D164" s="3"/>
      <c r="E164" s="3"/>
      <c r="F164" s="3"/>
      <c r="G164" s="3"/>
      <c r="I164" s="26">
        <f>I162+I163</f>
        <v>144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50"/>
      <c r="U164" s="50"/>
      <c r="V164" s="3"/>
      <c r="W164" s="3"/>
      <c r="X164" s="3"/>
      <c r="Y164" s="3"/>
    </row>
    <row r="165" spans="2:25" x14ac:dyDescent="0.25">
      <c r="B165" s="3"/>
      <c r="C165" s="3" t="s">
        <v>21</v>
      </c>
      <c r="D165" s="3"/>
      <c r="E165" s="3"/>
      <c r="F165" s="3"/>
      <c r="G165" s="3"/>
      <c r="I165" s="27">
        <f>V15-(0.1+0.1)</f>
        <v>28.49</v>
      </c>
      <c r="K165" s="3" t="s">
        <v>63</v>
      </c>
      <c r="L165" s="45"/>
      <c r="M165" s="45"/>
      <c r="N165" s="4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x14ac:dyDescent="0.25">
      <c r="C166" s="3" t="s">
        <v>22</v>
      </c>
      <c r="I166" s="26">
        <f>(0.1+0.1)*8</f>
        <v>1.6</v>
      </c>
      <c r="J166" s="46"/>
      <c r="K166" s="47"/>
      <c r="L166" s="46"/>
      <c r="M166" s="46"/>
      <c r="N166" s="46"/>
    </row>
    <row r="167" spans="2:25" x14ac:dyDescent="0.25">
      <c r="C167" s="3" t="s">
        <v>23</v>
      </c>
      <c r="D167" s="28"/>
      <c r="E167" s="28"/>
      <c r="F167" s="28"/>
      <c r="G167" s="28"/>
      <c r="H167" s="28"/>
      <c r="I167" s="26">
        <f>+I166*17</f>
        <v>27.200000000000003</v>
      </c>
      <c r="R167" s="29"/>
    </row>
    <row r="168" spans="2:25" x14ac:dyDescent="0.25">
      <c r="C168" s="3" t="s">
        <v>24</v>
      </c>
    </row>
    <row r="173" spans="2:25" x14ac:dyDescent="0.25">
      <c r="B173" s="30" t="s">
        <v>25</v>
      </c>
    </row>
    <row r="174" spans="2:25" x14ac:dyDescent="0.25">
      <c r="B174" s="31" t="s">
        <v>26</v>
      </c>
    </row>
    <row r="175" spans="2:25" x14ac:dyDescent="0.25">
      <c r="B175" s="31" t="s">
        <v>27</v>
      </c>
    </row>
    <row r="176" spans="2:25" x14ac:dyDescent="0.25">
      <c r="B176" s="31" t="s">
        <v>28</v>
      </c>
    </row>
    <row r="177" spans="2:2" x14ac:dyDescent="0.25">
      <c r="B177" s="31" t="s">
        <v>29</v>
      </c>
    </row>
    <row r="178" spans="2:2" x14ac:dyDescent="0.25">
      <c r="B178" s="31" t="s">
        <v>30</v>
      </c>
    </row>
    <row r="179" spans="2:2" x14ac:dyDescent="0.25">
      <c r="B179" s="30" t="s">
        <v>31</v>
      </c>
    </row>
    <row r="180" spans="2:2" x14ac:dyDescent="0.25">
      <c r="B180" s="30" t="s">
        <v>32</v>
      </c>
    </row>
    <row r="181" spans="2:2" x14ac:dyDescent="0.25">
      <c r="B181" s="31"/>
    </row>
  </sheetData>
  <mergeCells count="7">
    <mergeCell ref="Y13:Y16"/>
    <mergeCell ref="B13:B14"/>
    <mergeCell ref="D13:T13"/>
    <mergeCell ref="V13:V14"/>
    <mergeCell ref="W13:W16"/>
    <mergeCell ref="X13:X16"/>
    <mergeCell ref="V15:V16"/>
  </mergeCells>
  <printOptions horizontalCentered="1" verticalCentered="1"/>
  <pageMargins left="0.31496062992125984" right="0.31496062992125984" top="0.35433070866141736" bottom="0.35433070866141736" header="0" footer="0"/>
  <pageSetup paperSize="9" scale="56" fitToHeight="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1:Z47"/>
  <sheetViews>
    <sheetView topLeftCell="A10" workbookViewId="0">
      <selection activeCell="AC21" sqref="AC21"/>
    </sheetView>
  </sheetViews>
  <sheetFormatPr baseColWidth="10" defaultRowHeight="15" x14ac:dyDescent="0.25"/>
  <cols>
    <col min="1" max="1" width="4.28515625" customWidth="1"/>
    <col min="2" max="2" width="11.85546875" customWidth="1"/>
    <col min="3" max="3" width="6.85546875" customWidth="1"/>
    <col min="4" max="20" width="6.140625" customWidth="1"/>
    <col min="21" max="21" width="9" customWidth="1"/>
    <col min="22" max="22" width="6" customWidth="1"/>
    <col min="23" max="24" width="5.7109375" customWidth="1"/>
    <col min="25" max="25" width="7.42578125" customWidth="1"/>
    <col min="26" max="28" width="10.42578125" customWidth="1"/>
  </cols>
  <sheetData>
    <row r="1" spans="2:25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21" customHeight="1" x14ac:dyDescent="0.25">
      <c r="B4" s="7" t="s">
        <v>3</v>
      </c>
      <c r="C4" s="3"/>
      <c r="D4" s="3"/>
      <c r="E4" s="3"/>
      <c r="F4" s="4" t="s">
        <v>33</v>
      </c>
      <c r="G4" s="3"/>
      <c r="H4" s="4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8"/>
      <c r="V4" s="8"/>
      <c r="W4" s="8"/>
      <c r="X4" s="8"/>
      <c r="Y4" s="3"/>
    </row>
    <row r="5" spans="2:25" ht="21" customHeight="1" x14ac:dyDescent="0.25">
      <c r="B5" s="7" t="s">
        <v>4</v>
      </c>
      <c r="C5" s="3"/>
      <c r="D5" s="9"/>
      <c r="E5" s="3"/>
      <c r="F5" s="4">
        <v>121</v>
      </c>
      <c r="G5" s="3"/>
      <c r="H5" s="4"/>
      <c r="K5" s="3"/>
      <c r="L5" s="3"/>
      <c r="M5" s="3"/>
      <c r="N5" s="3"/>
      <c r="O5" s="3"/>
      <c r="P5" s="3"/>
      <c r="Q5" s="3"/>
      <c r="R5" s="3"/>
      <c r="S5" s="3"/>
      <c r="T5" s="3"/>
      <c r="U5" s="8"/>
      <c r="V5" s="8"/>
      <c r="W5" s="8"/>
      <c r="X5" s="8"/>
      <c r="Y5" s="3"/>
    </row>
    <row r="6" spans="2:25" ht="21" customHeight="1" x14ac:dyDescent="0.25">
      <c r="B6" s="7" t="s">
        <v>5</v>
      </c>
      <c r="C6" s="3"/>
      <c r="D6" s="3"/>
      <c r="E6" s="3"/>
      <c r="F6" s="4" t="s">
        <v>88</v>
      </c>
      <c r="G6" s="3"/>
      <c r="H6" s="4"/>
      <c r="K6" s="3"/>
      <c r="L6" s="3"/>
      <c r="M6" s="3"/>
      <c r="N6" s="3"/>
      <c r="O6" s="3"/>
      <c r="P6" s="3"/>
      <c r="Q6" s="3"/>
      <c r="R6" s="3"/>
      <c r="S6" s="3"/>
      <c r="T6" s="3"/>
      <c r="U6" s="8"/>
      <c r="V6" s="8"/>
      <c r="W6" s="8"/>
      <c r="X6" s="8"/>
      <c r="Y6" s="3"/>
    </row>
    <row r="7" spans="2:25" ht="21" customHeight="1" x14ac:dyDescent="0.25">
      <c r="B7" s="7" t="s">
        <v>6</v>
      </c>
      <c r="C7" s="3"/>
      <c r="D7" s="3"/>
      <c r="E7" s="3"/>
      <c r="F7" s="4">
        <v>121</v>
      </c>
      <c r="G7" s="9"/>
      <c r="H7" s="4" t="s">
        <v>84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21" customHeight="1" x14ac:dyDescent="0.25">
      <c r="B8" s="7" t="s">
        <v>7</v>
      </c>
      <c r="C8" s="3"/>
      <c r="D8" s="9"/>
      <c r="E8" s="9"/>
      <c r="F8" s="9"/>
      <c r="G8" s="3"/>
      <c r="H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5.75" thickBot="1" x14ac:dyDescent="0.3"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"/>
    </row>
    <row r="13" spans="2:25" ht="26.25" customHeight="1" thickBot="1" x14ac:dyDescent="0.3">
      <c r="B13" s="150" t="s">
        <v>8</v>
      </c>
      <c r="C13" s="12" t="s">
        <v>9</v>
      </c>
      <c r="D13" s="148" t="s">
        <v>10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5"/>
      <c r="U13" s="13" t="s">
        <v>11</v>
      </c>
      <c r="V13" s="152" t="s">
        <v>12</v>
      </c>
      <c r="W13" s="152" t="s">
        <v>13</v>
      </c>
      <c r="X13" s="152" t="s">
        <v>14</v>
      </c>
      <c r="Y13" s="152" t="s">
        <v>15</v>
      </c>
    </row>
    <row r="14" spans="2:25" ht="120" customHeight="1" thickBot="1" x14ac:dyDescent="0.3">
      <c r="B14" s="151"/>
      <c r="C14" s="40" t="s">
        <v>51</v>
      </c>
      <c r="D14" s="41" t="s">
        <v>52</v>
      </c>
      <c r="E14" s="41" t="s">
        <v>53</v>
      </c>
      <c r="F14" s="41" t="s">
        <v>54</v>
      </c>
      <c r="G14" s="41" t="s">
        <v>55</v>
      </c>
      <c r="H14" s="41" t="s">
        <v>56</v>
      </c>
      <c r="I14" s="41" t="s">
        <v>57</v>
      </c>
      <c r="J14" s="41" t="s">
        <v>58</v>
      </c>
      <c r="K14" s="41" t="s">
        <v>59</v>
      </c>
      <c r="L14" s="40" t="s">
        <v>60</v>
      </c>
      <c r="M14" s="41" t="s">
        <v>59</v>
      </c>
      <c r="N14" s="41" t="s">
        <v>58</v>
      </c>
      <c r="O14" s="41" t="s">
        <v>61</v>
      </c>
      <c r="P14" s="41" t="s">
        <v>56</v>
      </c>
      <c r="Q14" s="41" t="s">
        <v>55</v>
      </c>
      <c r="R14" s="41" t="s">
        <v>54</v>
      </c>
      <c r="S14" s="41" t="s">
        <v>53</v>
      </c>
      <c r="T14" s="41" t="s">
        <v>62</v>
      </c>
      <c r="U14" s="40" t="s">
        <v>51</v>
      </c>
      <c r="V14" s="153"/>
      <c r="W14" s="153"/>
      <c r="X14" s="153"/>
      <c r="Y14" s="153"/>
    </row>
    <row r="15" spans="2:25" ht="26.25" customHeight="1" x14ac:dyDescent="0.25">
      <c r="B15" s="15" t="s">
        <v>16</v>
      </c>
      <c r="C15" s="42">
        <v>0</v>
      </c>
      <c r="D15" s="43">
        <v>2.2799999999999998</v>
      </c>
      <c r="E15" s="43">
        <v>1.73</v>
      </c>
      <c r="F15" s="43">
        <v>0.7200000000000002</v>
      </c>
      <c r="G15" s="43">
        <v>1.4100000000000001</v>
      </c>
      <c r="H15" s="43">
        <v>2.8900000000000006</v>
      </c>
      <c r="I15" s="43">
        <v>1.1399999999999988</v>
      </c>
      <c r="J15" s="43">
        <v>0.72000000000000064</v>
      </c>
      <c r="K15" s="43">
        <v>1.2699999999999996</v>
      </c>
      <c r="L15" s="43">
        <v>1.2699999999999996</v>
      </c>
      <c r="M15" s="70">
        <v>1.25</v>
      </c>
      <c r="N15" s="43">
        <v>1.2600000000000016</v>
      </c>
      <c r="O15" s="43">
        <v>0.9599999999999973</v>
      </c>
      <c r="P15" s="43">
        <v>0.95000000000000284</v>
      </c>
      <c r="Q15" s="43">
        <v>2.8299999999999983</v>
      </c>
      <c r="R15" s="43">
        <v>1.4100000000000001</v>
      </c>
      <c r="S15" s="43">
        <v>0.71999999999999886</v>
      </c>
      <c r="T15" s="43">
        <v>1.740000000000002</v>
      </c>
      <c r="U15" s="17">
        <f>1.15+0.59</f>
        <v>1.7399999999999998</v>
      </c>
      <c r="V15" s="143">
        <f>SUM(C15:U15)</f>
        <v>26.29</v>
      </c>
      <c r="W15" s="153"/>
      <c r="X15" s="153"/>
      <c r="Y15" s="153"/>
    </row>
    <row r="16" spans="2:25" ht="26.25" customHeight="1" thickBot="1" x14ac:dyDescent="0.3">
      <c r="B16" s="18" t="s">
        <v>17</v>
      </c>
      <c r="C16" s="19">
        <v>0</v>
      </c>
      <c r="D16" s="19">
        <f>+D15+C16</f>
        <v>2.2799999999999998</v>
      </c>
      <c r="E16" s="19">
        <f t="shared" ref="E16:T16" si="0">+E15+D16</f>
        <v>4.01</v>
      </c>
      <c r="F16" s="19">
        <f t="shared" si="0"/>
        <v>4.7300000000000004</v>
      </c>
      <c r="G16" s="19">
        <f t="shared" si="0"/>
        <v>6.1400000000000006</v>
      </c>
      <c r="H16" s="19">
        <f t="shared" si="0"/>
        <v>9.0300000000000011</v>
      </c>
      <c r="I16" s="19">
        <f t="shared" si="0"/>
        <v>10.17</v>
      </c>
      <c r="J16" s="19">
        <f t="shared" si="0"/>
        <v>10.89</v>
      </c>
      <c r="K16" s="19">
        <f t="shared" si="0"/>
        <v>12.16</v>
      </c>
      <c r="L16" s="19">
        <f t="shared" si="0"/>
        <v>13.43</v>
      </c>
      <c r="M16" s="19">
        <f t="shared" si="0"/>
        <v>14.68</v>
      </c>
      <c r="N16" s="19">
        <f t="shared" si="0"/>
        <v>15.940000000000001</v>
      </c>
      <c r="O16" s="19">
        <f t="shared" si="0"/>
        <v>16.899999999999999</v>
      </c>
      <c r="P16" s="19">
        <f t="shared" si="0"/>
        <v>17.850000000000001</v>
      </c>
      <c r="Q16" s="19">
        <f t="shared" si="0"/>
        <v>20.68</v>
      </c>
      <c r="R16" s="19">
        <f t="shared" si="0"/>
        <v>22.09</v>
      </c>
      <c r="S16" s="19">
        <f t="shared" si="0"/>
        <v>22.81</v>
      </c>
      <c r="T16" s="19">
        <f t="shared" si="0"/>
        <v>24.55</v>
      </c>
      <c r="U16" s="19">
        <f>+U15+T16</f>
        <v>26.29</v>
      </c>
      <c r="V16" s="144"/>
      <c r="W16" s="154"/>
      <c r="X16" s="154"/>
      <c r="Y16" s="154"/>
    </row>
    <row r="17" spans="2:26" x14ac:dyDescent="0.25">
      <c r="B17" s="68">
        <v>1</v>
      </c>
      <c r="C17" s="107">
        <v>0.1875</v>
      </c>
      <c r="D17" s="108">
        <v>0.19166666666666668</v>
      </c>
      <c r="E17" s="109">
        <v>0.19444444444444445</v>
      </c>
      <c r="F17" s="109">
        <v>0.19652777777777777</v>
      </c>
      <c r="G17" s="109">
        <v>0.1986111111111111</v>
      </c>
      <c r="H17" s="109">
        <v>0.20416666666666666</v>
      </c>
      <c r="I17" s="110">
        <v>0.20763888888888887</v>
      </c>
      <c r="J17" s="109">
        <v>0.21180555555555555</v>
      </c>
      <c r="K17" s="111">
        <v>0.21458333333333332</v>
      </c>
      <c r="L17" s="107">
        <v>0.21666666666666665</v>
      </c>
      <c r="M17" s="111">
        <v>0.21944444444444441</v>
      </c>
      <c r="N17" s="111">
        <v>0.22152777777777774</v>
      </c>
      <c r="O17" s="112">
        <v>0.22499999999999995</v>
      </c>
      <c r="P17" s="111">
        <v>0.22847222222222216</v>
      </c>
      <c r="Q17" s="111">
        <v>0.23263888888888884</v>
      </c>
      <c r="R17" s="111">
        <v>0.23611111111111105</v>
      </c>
      <c r="S17" s="111">
        <v>0.23819444444444438</v>
      </c>
      <c r="T17" s="111">
        <v>0.2402777777777777</v>
      </c>
      <c r="U17" s="107">
        <v>0.24374999999999994</v>
      </c>
      <c r="V17" s="34">
        <f>V15</f>
        <v>26.29</v>
      </c>
      <c r="W17" s="35">
        <f>U17-C17</f>
        <v>5.6249999999999939E-2</v>
      </c>
      <c r="X17" s="36">
        <f t="shared" ref="X17:X26" si="1">60*$I$31/(W17*60*24)</f>
        <v>19.325925925925947</v>
      </c>
      <c r="Y17" s="37">
        <f>C18-C17</f>
        <v>6.9444444444444198E-3</v>
      </c>
      <c r="Z17" s="44"/>
    </row>
    <row r="18" spans="2:26" x14ac:dyDescent="0.25">
      <c r="B18" s="69">
        <v>2</v>
      </c>
      <c r="C18" s="103">
        <v>0.19444444444444442</v>
      </c>
      <c r="D18" s="104">
        <v>0.1986111111111111</v>
      </c>
      <c r="E18" s="105">
        <v>0.20138888888888887</v>
      </c>
      <c r="F18" s="105">
        <v>0.20347222222222219</v>
      </c>
      <c r="G18" s="105">
        <v>0.20555555555555552</v>
      </c>
      <c r="H18" s="105">
        <v>0.21111111111111108</v>
      </c>
      <c r="I18" s="106">
        <v>0.21458333333333329</v>
      </c>
      <c r="J18" s="105">
        <v>0.21874999999999997</v>
      </c>
      <c r="K18" s="96">
        <v>0.22152777777777774</v>
      </c>
      <c r="L18" s="103">
        <v>0.22361111111111107</v>
      </c>
      <c r="M18" s="96">
        <v>0.22638888888888883</v>
      </c>
      <c r="N18" s="96">
        <v>0.22847222222222216</v>
      </c>
      <c r="O18" s="95">
        <v>0.23194444444444437</v>
      </c>
      <c r="P18" s="96">
        <v>0.23541666666666658</v>
      </c>
      <c r="Q18" s="96">
        <v>0.23958333333333326</v>
      </c>
      <c r="R18" s="96">
        <v>0.24305555555555547</v>
      </c>
      <c r="S18" s="96">
        <v>0.2451388888888888</v>
      </c>
      <c r="T18" s="96">
        <v>0.24722222222222212</v>
      </c>
      <c r="U18" s="103">
        <v>0.25069444444444433</v>
      </c>
      <c r="V18" s="20">
        <f>V17</f>
        <v>26.29</v>
      </c>
      <c r="W18" s="21">
        <f>U18-C18</f>
        <v>5.6249999999999911E-2</v>
      </c>
      <c r="X18" s="22">
        <f t="shared" si="1"/>
        <v>19.325925925925958</v>
      </c>
      <c r="Y18" s="39">
        <f t="shared" ref="Y18:Y25" si="2">C19-C18</f>
        <v>0.75416666666666543</v>
      </c>
      <c r="Z18" s="44"/>
    </row>
    <row r="19" spans="2:26" x14ac:dyDescent="0.25">
      <c r="B19" s="69">
        <v>3</v>
      </c>
      <c r="C19" s="103">
        <v>0.94861111111110985</v>
      </c>
      <c r="D19" s="104">
        <v>0.9527777777777765</v>
      </c>
      <c r="E19" s="105">
        <v>0.95555555555555427</v>
      </c>
      <c r="F19" s="105">
        <v>0.9576388888888876</v>
      </c>
      <c r="G19" s="105">
        <v>0.95972222222222092</v>
      </c>
      <c r="H19" s="105">
        <v>0.96527777777777646</v>
      </c>
      <c r="I19" s="106">
        <v>0.96874999999999867</v>
      </c>
      <c r="J19" s="105">
        <v>0.97291666666666532</v>
      </c>
      <c r="K19" s="96">
        <v>0.97569444444444309</v>
      </c>
      <c r="L19" s="103">
        <v>0.97777777777777641</v>
      </c>
      <c r="M19" s="96">
        <v>0.98055555555555418</v>
      </c>
      <c r="N19" s="96">
        <v>0.98263888888888751</v>
      </c>
      <c r="O19" s="95">
        <v>0.98611111111110972</v>
      </c>
      <c r="P19" s="96">
        <v>0.98958333333333193</v>
      </c>
      <c r="Q19" s="96">
        <v>0.99374999999999858</v>
      </c>
      <c r="R19" s="96">
        <v>0.99722222222222079</v>
      </c>
      <c r="S19" s="96">
        <v>0.99930555555555411</v>
      </c>
      <c r="T19" s="96">
        <v>1.0013888888888873</v>
      </c>
      <c r="U19" s="103">
        <v>1.0048611111111097</v>
      </c>
      <c r="V19" s="20">
        <f t="shared" ref="V19:V26" si="3">V18</f>
        <v>26.29</v>
      </c>
      <c r="W19" s="21">
        <f t="shared" ref="W19:W26" si="4">U19-C19</f>
        <v>5.62499999999998E-2</v>
      </c>
      <c r="X19" s="22">
        <f t="shared" si="1"/>
        <v>19.325925925925993</v>
      </c>
      <c r="Y19" s="39">
        <f t="shared" si="2"/>
        <v>1.1111111111111072E-2</v>
      </c>
      <c r="Z19" s="44"/>
    </row>
    <row r="20" spans="2:26" x14ac:dyDescent="0.25">
      <c r="B20" s="69">
        <v>4</v>
      </c>
      <c r="C20" s="103">
        <v>0.95972222222222092</v>
      </c>
      <c r="D20" s="104">
        <v>0.96388888888888757</v>
      </c>
      <c r="E20" s="105">
        <v>0.96666666666666534</v>
      </c>
      <c r="F20" s="105">
        <v>0.96874999999999867</v>
      </c>
      <c r="G20" s="105">
        <v>0.97083333333333199</v>
      </c>
      <c r="H20" s="105">
        <v>0.97638888888888753</v>
      </c>
      <c r="I20" s="106">
        <v>0.97986111111110974</v>
      </c>
      <c r="J20" s="105">
        <v>0.98402777777777639</v>
      </c>
      <c r="K20" s="96">
        <v>0.98680555555555416</v>
      </c>
      <c r="L20" s="103">
        <v>0.98888888888888749</v>
      </c>
      <c r="M20" s="96">
        <v>0.99166666666666525</v>
      </c>
      <c r="N20" s="96">
        <v>0.99374999999999858</v>
      </c>
      <c r="O20" s="95">
        <v>0.99722222222222079</v>
      </c>
      <c r="P20" s="96">
        <v>1.000694444444443</v>
      </c>
      <c r="Q20" s="96">
        <v>1.0048611111111097</v>
      </c>
      <c r="R20" s="96">
        <v>1.008333333333332</v>
      </c>
      <c r="S20" s="96">
        <v>1.0104166666666652</v>
      </c>
      <c r="T20" s="96">
        <v>1.0124999999999984</v>
      </c>
      <c r="U20" s="103">
        <v>1.0159722222222207</v>
      </c>
      <c r="V20" s="20">
        <f t="shared" si="3"/>
        <v>26.29</v>
      </c>
      <c r="W20" s="21">
        <f t="shared" si="4"/>
        <v>5.62499999999998E-2</v>
      </c>
      <c r="X20" s="22">
        <f t="shared" si="1"/>
        <v>19.325925925925993</v>
      </c>
      <c r="Y20" s="39">
        <f t="shared" si="2"/>
        <v>1.1111111111111072E-2</v>
      </c>
      <c r="Z20" s="44"/>
    </row>
    <row r="21" spans="2:26" x14ac:dyDescent="0.25">
      <c r="B21" s="69">
        <v>5</v>
      </c>
      <c r="C21" s="103">
        <v>0.97083333333333199</v>
      </c>
      <c r="D21" s="104">
        <v>0.97499999999999865</v>
      </c>
      <c r="E21" s="105">
        <v>0.97777777777777641</v>
      </c>
      <c r="F21" s="105">
        <v>0.97986111111110974</v>
      </c>
      <c r="G21" s="105">
        <v>0.98194444444444307</v>
      </c>
      <c r="H21" s="105">
        <v>0.9874999999999986</v>
      </c>
      <c r="I21" s="106">
        <v>0.99097222222222081</v>
      </c>
      <c r="J21" s="105">
        <v>0.99513888888888746</v>
      </c>
      <c r="K21" s="96">
        <v>0.99791666666666523</v>
      </c>
      <c r="L21" s="103">
        <v>0.99999999999999856</v>
      </c>
      <c r="M21" s="96">
        <v>1.0027777777777764</v>
      </c>
      <c r="N21" s="96">
        <v>1.0048611111111097</v>
      </c>
      <c r="O21" s="95">
        <v>1.008333333333332</v>
      </c>
      <c r="P21" s="96">
        <v>1.0118055555555543</v>
      </c>
      <c r="Q21" s="96">
        <v>1.0159722222222209</v>
      </c>
      <c r="R21" s="96">
        <v>1.0194444444444433</v>
      </c>
      <c r="S21" s="96">
        <v>1.0215277777777767</v>
      </c>
      <c r="T21" s="96">
        <v>1.0236111111111099</v>
      </c>
      <c r="U21" s="103">
        <v>1.0270833333333322</v>
      </c>
      <c r="V21" s="20">
        <f t="shared" si="3"/>
        <v>26.29</v>
      </c>
      <c r="W21" s="21">
        <f t="shared" si="4"/>
        <v>5.6250000000000244E-2</v>
      </c>
      <c r="X21" s="22">
        <f t="shared" si="1"/>
        <v>19.325925925925841</v>
      </c>
      <c r="Y21" s="39">
        <f t="shared" si="2"/>
        <v>1.1111111111111072E-2</v>
      </c>
      <c r="Z21" s="44"/>
    </row>
    <row r="22" spans="2:26" x14ac:dyDescent="0.25">
      <c r="B22" s="69">
        <v>6</v>
      </c>
      <c r="C22" s="103">
        <v>0.98194444444444307</v>
      </c>
      <c r="D22" s="104">
        <v>0.98611111111110972</v>
      </c>
      <c r="E22" s="105">
        <v>0.98888888888888749</v>
      </c>
      <c r="F22" s="105">
        <v>0.99097222222222081</v>
      </c>
      <c r="G22" s="105">
        <v>0.99305555555555414</v>
      </c>
      <c r="H22" s="105">
        <v>0.99861111111110967</v>
      </c>
      <c r="I22" s="106">
        <v>1.0020833333333319</v>
      </c>
      <c r="J22" s="105">
        <v>1.0062499999999985</v>
      </c>
      <c r="K22" s="96">
        <v>1.0090277777777763</v>
      </c>
      <c r="L22" s="103">
        <v>1.0111111111111097</v>
      </c>
      <c r="M22" s="96">
        <v>1.0138888888888875</v>
      </c>
      <c r="N22" s="96">
        <v>1.0159722222222207</v>
      </c>
      <c r="O22" s="95">
        <v>1.019444444444443</v>
      </c>
      <c r="P22" s="96">
        <v>1.0229166666666654</v>
      </c>
      <c r="Q22" s="96">
        <v>1.027083333333332</v>
      </c>
      <c r="R22" s="96">
        <v>1.0305555555555543</v>
      </c>
      <c r="S22" s="96">
        <v>1.0326388888888878</v>
      </c>
      <c r="T22" s="96">
        <v>1.034722222222221</v>
      </c>
      <c r="U22" s="103">
        <v>1.0381944444444433</v>
      </c>
      <c r="V22" s="20">
        <f t="shared" si="3"/>
        <v>26.29</v>
      </c>
      <c r="W22" s="21">
        <f t="shared" si="4"/>
        <v>5.6250000000000244E-2</v>
      </c>
      <c r="X22" s="22">
        <f t="shared" si="1"/>
        <v>19.325925925925841</v>
      </c>
      <c r="Y22" s="39">
        <f t="shared" si="2"/>
        <v>1.1111111111111072E-2</v>
      </c>
      <c r="Z22" s="44"/>
    </row>
    <row r="23" spans="2:26" x14ac:dyDescent="0.25">
      <c r="B23" s="69">
        <v>7</v>
      </c>
      <c r="C23" s="103">
        <v>0.99305555555555414</v>
      </c>
      <c r="D23" s="104">
        <v>0.99722222222222079</v>
      </c>
      <c r="E23" s="105">
        <v>0.99999999999999856</v>
      </c>
      <c r="F23" s="105">
        <v>1.0020833333333319</v>
      </c>
      <c r="G23" s="105">
        <v>1.0041666666666651</v>
      </c>
      <c r="H23" s="105">
        <v>1.0097222222222206</v>
      </c>
      <c r="I23" s="106">
        <v>1.013194444444443</v>
      </c>
      <c r="J23" s="105">
        <v>1.0173611111111096</v>
      </c>
      <c r="K23" s="96">
        <v>1.0201388888888874</v>
      </c>
      <c r="L23" s="103">
        <v>1.0222222222222208</v>
      </c>
      <c r="M23" s="96">
        <v>1.0249999999999986</v>
      </c>
      <c r="N23" s="96">
        <v>1.0270833333333318</v>
      </c>
      <c r="O23" s="95">
        <v>1.0305555555555541</v>
      </c>
      <c r="P23" s="96">
        <v>1.0340277777777764</v>
      </c>
      <c r="Q23" s="96">
        <v>1.0381944444444431</v>
      </c>
      <c r="R23" s="96">
        <v>1.0416666666666654</v>
      </c>
      <c r="S23" s="96">
        <v>1.0437499999999988</v>
      </c>
      <c r="T23" s="96">
        <v>1.0458333333333321</v>
      </c>
      <c r="U23" s="103">
        <v>1.0493055555555544</v>
      </c>
      <c r="V23" s="20">
        <f t="shared" si="3"/>
        <v>26.29</v>
      </c>
      <c r="W23" s="21">
        <f t="shared" si="4"/>
        <v>5.6250000000000244E-2</v>
      </c>
      <c r="X23" s="22">
        <f t="shared" si="1"/>
        <v>19.325925925925841</v>
      </c>
      <c r="Y23" s="39">
        <f t="shared" si="2"/>
        <v>1.1111111111111183E-2</v>
      </c>
      <c r="Z23" s="44"/>
    </row>
    <row r="24" spans="2:26" x14ac:dyDescent="0.25">
      <c r="B24" s="69">
        <v>8</v>
      </c>
      <c r="C24" s="103">
        <v>1.0041666666666653</v>
      </c>
      <c r="D24" s="104">
        <v>1.008333333333332</v>
      </c>
      <c r="E24" s="105">
        <v>1.0111111111111097</v>
      </c>
      <c r="F24" s="105">
        <v>1.013194444444443</v>
      </c>
      <c r="G24" s="105">
        <v>1.0152777777777762</v>
      </c>
      <c r="H24" s="105">
        <v>1.0208333333333317</v>
      </c>
      <c r="I24" s="106">
        <v>1.024305555555554</v>
      </c>
      <c r="J24" s="105">
        <v>1.0284722222222207</v>
      </c>
      <c r="K24" s="96">
        <v>1.0312499999999984</v>
      </c>
      <c r="L24" s="103">
        <v>1.0333333333333319</v>
      </c>
      <c r="M24" s="96">
        <v>1.0361111111111097</v>
      </c>
      <c r="N24" s="96">
        <v>1.0381944444444429</v>
      </c>
      <c r="O24" s="95">
        <v>1.0416666666666652</v>
      </c>
      <c r="P24" s="96">
        <v>1.0451388888888875</v>
      </c>
      <c r="Q24" s="96">
        <v>1.0493055555555542</v>
      </c>
      <c r="R24" s="96">
        <v>1.0527777777777765</v>
      </c>
      <c r="S24" s="96">
        <v>1.0548611111111099</v>
      </c>
      <c r="T24" s="96">
        <v>1.0569444444444431</v>
      </c>
      <c r="U24" s="103">
        <v>1.0604166666666655</v>
      </c>
      <c r="V24" s="20">
        <f t="shared" si="3"/>
        <v>26.29</v>
      </c>
      <c r="W24" s="21">
        <f t="shared" si="4"/>
        <v>5.6250000000000133E-2</v>
      </c>
      <c r="X24" s="22">
        <f t="shared" si="1"/>
        <v>19.32592592592588</v>
      </c>
      <c r="Y24" s="39">
        <f t="shared" si="2"/>
        <v>1.1111111111111072E-2</v>
      </c>
      <c r="Z24" s="44"/>
    </row>
    <row r="25" spans="2:26" x14ac:dyDescent="0.25">
      <c r="B25" s="69">
        <v>9</v>
      </c>
      <c r="C25" s="103">
        <v>1.0152777777777764</v>
      </c>
      <c r="D25" s="104">
        <v>1.019444444444443</v>
      </c>
      <c r="E25" s="105">
        <v>1.0222222222222208</v>
      </c>
      <c r="F25" s="105">
        <v>1.024305555555554</v>
      </c>
      <c r="G25" s="105">
        <v>1.0263888888888872</v>
      </c>
      <c r="H25" s="105">
        <v>1.0319444444444428</v>
      </c>
      <c r="I25" s="106">
        <v>1.0354166666666651</v>
      </c>
      <c r="J25" s="105">
        <v>1.0395833333333317</v>
      </c>
      <c r="K25" s="96">
        <v>1.0423611111111095</v>
      </c>
      <c r="L25" s="103">
        <v>1.044444444444443</v>
      </c>
      <c r="M25" s="96">
        <v>1.0472222222222207</v>
      </c>
      <c r="N25" s="96">
        <v>1.0493055555555539</v>
      </c>
      <c r="O25" s="95">
        <v>1.0527777777777763</v>
      </c>
      <c r="P25" s="96">
        <v>1.0562499999999986</v>
      </c>
      <c r="Q25" s="96">
        <v>1.0604166666666652</v>
      </c>
      <c r="R25" s="96">
        <v>1.0638888888888876</v>
      </c>
      <c r="S25" s="96">
        <v>1.065972222222221</v>
      </c>
      <c r="T25" s="96">
        <v>1.0680555555555542</v>
      </c>
      <c r="U25" s="103">
        <v>1.0715277777777765</v>
      </c>
      <c r="V25" s="20">
        <f t="shared" si="3"/>
        <v>26.29</v>
      </c>
      <c r="W25" s="21">
        <f t="shared" si="4"/>
        <v>5.6250000000000133E-2</v>
      </c>
      <c r="X25" s="22">
        <f t="shared" si="1"/>
        <v>19.32592592592588</v>
      </c>
      <c r="Y25" s="39">
        <f t="shared" si="2"/>
        <v>1.1111111111111072E-2</v>
      </c>
      <c r="Z25" s="44"/>
    </row>
    <row r="26" spans="2:26" x14ac:dyDescent="0.25">
      <c r="B26" s="69">
        <v>10</v>
      </c>
      <c r="C26" s="103">
        <v>1.0263888888888875</v>
      </c>
      <c r="D26" s="104">
        <v>1.0305555555555541</v>
      </c>
      <c r="E26" s="105">
        <v>1.0333333333333319</v>
      </c>
      <c r="F26" s="105">
        <v>1.0354166666666651</v>
      </c>
      <c r="G26" s="105">
        <v>1.0374999999999983</v>
      </c>
      <c r="H26" s="105">
        <v>1.0430555555555538</v>
      </c>
      <c r="I26" s="106">
        <v>1.0465277777777762</v>
      </c>
      <c r="J26" s="105">
        <v>1.0506944444444428</v>
      </c>
      <c r="K26" s="96">
        <v>1.0534722222222206</v>
      </c>
      <c r="L26" s="103">
        <v>1.055555555555554</v>
      </c>
      <c r="M26" s="96">
        <v>1.0583333333333318</v>
      </c>
      <c r="N26" s="96">
        <v>1.060416666666665</v>
      </c>
      <c r="O26" s="95">
        <v>1.0638888888888873</v>
      </c>
      <c r="P26" s="96">
        <v>1.0673611111111097</v>
      </c>
      <c r="Q26" s="96">
        <v>1.0715277777777763</v>
      </c>
      <c r="R26" s="96">
        <v>1.0749999999999986</v>
      </c>
      <c r="S26" s="96">
        <v>1.0770833333333321</v>
      </c>
      <c r="T26" s="96">
        <v>1.0791666666666653</v>
      </c>
      <c r="U26" s="103">
        <v>1.0826388888888876</v>
      </c>
      <c r="V26" s="20">
        <f t="shared" si="3"/>
        <v>26.29</v>
      </c>
      <c r="W26" s="21">
        <f t="shared" si="4"/>
        <v>5.6250000000000133E-2</v>
      </c>
      <c r="X26" s="22">
        <f t="shared" si="1"/>
        <v>19.32592592592588</v>
      </c>
      <c r="Y26" s="39"/>
      <c r="Z26" s="44"/>
    </row>
    <row r="27" spans="2:26" x14ac:dyDescent="0.25">
      <c r="B27" s="3"/>
      <c r="C27" s="3"/>
      <c r="D27" s="3"/>
      <c r="E27" s="3"/>
      <c r="F27" s="3"/>
      <c r="G27" s="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25"/>
      <c r="Y27" s="3"/>
    </row>
    <row r="28" spans="2:26" x14ac:dyDescent="0.25">
      <c r="B28" s="3"/>
      <c r="C28" s="3" t="s">
        <v>18</v>
      </c>
      <c r="D28" s="3"/>
      <c r="E28" s="3"/>
      <c r="F28" s="3"/>
      <c r="G28" s="3"/>
      <c r="I28" s="26">
        <v>2</v>
      </c>
      <c r="K28" s="25"/>
      <c r="L28" s="25"/>
      <c r="M28" s="25"/>
      <c r="N28" s="25"/>
      <c r="O28" s="25"/>
      <c r="P28" s="25"/>
      <c r="Q28" s="25"/>
      <c r="R28" s="25"/>
      <c r="S28" s="25"/>
      <c r="T28" s="3"/>
      <c r="U28" s="3"/>
      <c r="V28" s="3"/>
      <c r="W28" s="3"/>
      <c r="X28" s="3"/>
      <c r="Y28" s="3"/>
    </row>
    <row r="29" spans="2:26" x14ac:dyDescent="0.25">
      <c r="B29" s="3"/>
      <c r="C29" s="3" t="s">
        <v>19</v>
      </c>
      <c r="D29" s="3"/>
      <c r="E29" s="3"/>
      <c r="F29" s="3"/>
      <c r="G29" s="3"/>
      <c r="I29" s="26">
        <v>8</v>
      </c>
      <c r="K29" s="25"/>
      <c r="L29" s="25"/>
      <c r="M29" s="25"/>
      <c r="N29" s="25"/>
      <c r="O29" s="25"/>
      <c r="P29" s="25"/>
      <c r="Q29" s="25"/>
      <c r="R29" s="25"/>
      <c r="S29" s="25"/>
      <c r="T29" s="3"/>
      <c r="U29" s="3"/>
      <c r="V29" s="3"/>
      <c r="W29" s="3"/>
      <c r="X29" s="3"/>
      <c r="Y29" s="3"/>
    </row>
    <row r="30" spans="2:26" x14ac:dyDescent="0.25">
      <c r="B30" s="3"/>
      <c r="C30" s="3" t="s">
        <v>20</v>
      </c>
      <c r="D30" s="3"/>
      <c r="E30" s="3"/>
      <c r="F30" s="3"/>
      <c r="G30" s="3"/>
      <c r="I30" s="26">
        <f>I28+I29</f>
        <v>10</v>
      </c>
      <c r="K30" s="25"/>
      <c r="L30" s="25"/>
      <c r="M30" s="25"/>
      <c r="N30" s="25"/>
      <c r="O30" s="25"/>
      <c r="P30" s="25"/>
      <c r="Q30" s="25"/>
      <c r="R30" s="25"/>
      <c r="S30" s="25"/>
      <c r="T30" s="3"/>
      <c r="U30" s="3"/>
      <c r="V30" s="3"/>
      <c r="W30" s="3"/>
      <c r="X30" s="3"/>
      <c r="Y30" s="3"/>
    </row>
    <row r="31" spans="2:26" x14ac:dyDescent="0.25">
      <c r="B31" s="3"/>
      <c r="C31" s="3" t="s">
        <v>21</v>
      </c>
      <c r="D31" s="3"/>
      <c r="E31" s="3"/>
      <c r="F31" s="3"/>
      <c r="G31" s="3"/>
      <c r="I31" s="27">
        <f>V15-(0.1+0.1)</f>
        <v>26.09</v>
      </c>
      <c r="K31" s="3" t="s">
        <v>64</v>
      </c>
      <c r="L31" s="45"/>
      <c r="M31" s="45"/>
      <c r="N31" s="4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6" x14ac:dyDescent="0.25">
      <c r="C32" s="3" t="s">
        <v>22</v>
      </c>
      <c r="I32" s="26">
        <f>(0.1+0.1)*1</f>
        <v>0.2</v>
      </c>
      <c r="J32" s="46"/>
      <c r="K32" s="47"/>
      <c r="L32" s="46"/>
      <c r="M32" s="46"/>
      <c r="N32" s="46"/>
    </row>
    <row r="33" spans="2:18" x14ac:dyDescent="0.25">
      <c r="C33" s="3" t="s">
        <v>23</v>
      </c>
      <c r="D33" s="28"/>
      <c r="E33" s="28"/>
      <c r="F33" s="28"/>
      <c r="G33" s="28"/>
      <c r="H33" s="28"/>
      <c r="I33" s="26">
        <f>+I32*11</f>
        <v>2.2000000000000002</v>
      </c>
      <c r="R33" s="29"/>
    </row>
    <row r="34" spans="2:18" x14ac:dyDescent="0.25">
      <c r="C34" s="3" t="s">
        <v>24</v>
      </c>
    </row>
    <row r="39" spans="2:18" x14ac:dyDescent="0.25">
      <c r="B39" s="30" t="s">
        <v>25</v>
      </c>
    </row>
    <row r="40" spans="2:18" x14ac:dyDescent="0.25">
      <c r="B40" s="31" t="s">
        <v>26</v>
      </c>
    </row>
    <row r="41" spans="2:18" x14ac:dyDescent="0.25">
      <c r="B41" s="31" t="s">
        <v>27</v>
      </c>
    </row>
    <row r="42" spans="2:18" x14ac:dyDescent="0.25">
      <c r="B42" s="31" t="s">
        <v>28</v>
      </c>
    </row>
    <row r="43" spans="2:18" x14ac:dyDescent="0.25">
      <c r="B43" s="31" t="s">
        <v>29</v>
      </c>
    </row>
    <row r="44" spans="2:18" x14ac:dyDescent="0.25">
      <c r="B44" s="31" t="s">
        <v>30</v>
      </c>
    </row>
    <row r="45" spans="2:18" x14ac:dyDescent="0.25">
      <c r="B45" s="30" t="s">
        <v>31</v>
      </c>
    </row>
    <row r="46" spans="2:18" x14ac:dyDescent="0.25">
      <c r="B46" s="30" t="s">
        <v>32</v>
      </c>
    </row>
    <row r="47" spans="2:18" x14ac:dyDescent="0.25">
      <c r="B47" s="31"/>
    </row>
  </sheetData>
  <mergeCells count="7">
    <mergeCell ref="Y13:Y16"/>
    <mergeCell ref="B13:B14"/>
    <mergeCell ref="D13:T13"/>
    <mergeCell ref="V13:V14"/>
    <mergeCell ref="W13:W16"/>
    <mergeCell ref="X13:X16"/>
    <mergeCell ref="V15:V16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60A22-7099-4427-BD3C-6FA57A10F9B9}">
  <sheetPr>
    <tabColor rgb="FF00B0F0"/>
    <pageSetUpPr fitToPage="1"/>
  </sheetPr>
  <dimension ref="B1:R97"/>
  <sheetViews>
    <sheetView topLeftCell="A44" zoomScaleNormal="100" workbookViewId="0">
      <selection activeCell="S68" sqref="S68"/>
    </sheetView>
  </sheetViews>
  <sheetFormatPr baseColWidth="10" defaultRowHeight="15" x14ac:dyDescent="0.25"/>
  <cols>
    <col min="1" max="1" width="3.140625" customWidth="1"/>
    <col min="2" max="2" width="14.140625" customWidth="1"/>
    <col min="3" max="3" width="6.85546875" customWidth="1"/>
    <col min="4" max="10" width="12.140625" customWidth="1"/>
    <col min="11" max="11" width="9" customWidth="1"/>
    <col min="12" max="14" width="8.85546875" customWidth="1"/>
    <col min="15" max="15" width="10.42578125" customWidth="1"/>
    <col min="16" max="16" width="2.7109375" customWidth="1"/>
  </cols>
  <sheetData>
    <row r="1" spans="2:15" ht="21" customHeight="1" x14ac:dyDescent="0.25">
      <c r="B1" s="1" t="s">
        <v>0</v>
      </c>
      <c r="C1" s="2"/>
      <c r="D1" s="3"/>
      <c r="E1" s="3"/>
      <c r="F1" s="4" t="s">
        <v>43</v>
      </c>
      <c r="G1" s="3"/>
      <c r="H1" s="3"/>
      <c r="I1" s="3"/>
      <c r="K1" s="3"/>
      <c r="L1" s="3"/>
      <c r="M1" s="3"/>
      <c r="N1" s="3"/>
      <c r="O1" s="3"/>
    </row>
    <row r="2" spans="2:15" ht="21" customHeight="1" x14ac:dyDescent="0.25">
      <c r="B2" s="5" t="s">
        <v>1</v>
      </c>
      <c r="C2" s="4"/>
      <c r="D2" s="3"/>
      <c r="E2" s="3"/>
      <c r="F2" s="6">
        <v>100</v>
      </c>
      <c r="G2" s="3"/>
      <c r="H2" s="3"/>
      <c r="I2" s="3"/>
      <c r="K2" s="3"/>
      <c r="L2" s="3"/>
      <c r="M2" s="3"/>
      <c r="N2" s="3"/>
      <c r="O2" s="3"/>
    </row>
    <row r="3" spans="2:15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3"/>
      <c r="I3" s="3"/>
      <c r="K3" s="3"/>
      <c r="L3" s="3"/>
      <c r="M3" s="3"/>
      <c r="N3" s="3"/>
      <c r="O3" s="3"/>
    </row>
    <row r="4" spans="2:15" ht="21" customHeight="1" x14ac:dyDescent="0.25">
      <c r="B4" s="7" t="s">
        <v>3</v>
      </c>
      <c r="C4" s="3"/>
      <c r="D4" s="3"/>
      <c r="E4" s="3"/>
      <c r="F4" s="4" t="s">
        <v>33</v>
      </c>
      <c r="G4" s="3"/>
      <c r="H4" s="3"/>
      <c r="I4" s="3"/>
      <c r="K4" s="8"/>
      <c r="L4" s="8"/>
      <c r="M4" s="8"/>
      <c r="N4" s="8"/>
      <c r="O4" s="3"/>
    </row>
    <row r="5" spans="2:15" ht="21" customHeight="1" x14ac:dyDescent="0.25">
      <c r="B5" s="7" t="s">
        <v>4</v>
      </c>
      <c r="C5" s="3"/>
      <c r="D5" s="9"/>
      <c r="E5" s="3"/>
      <c r="F5" s="4">
        <v>125</v>
      </c>
      <c r="G5" s="3"/>
      <c r="H5" s="3"/>
      <c r="I5" s="3"/>
      <c r="K5" s="8"/>
      <c r="L5" s="8"/>
      <c r="M5" s="8"/>
      <c r="N5" s="8"/>
      <c r="O5" s="3"/>
    </row>
    <row r="6" spans="2:15" ht="21" customHeight="1" x14ac:dyDescent="0.25">
      <c r="B6" s="7" t="s">
        <v>5</v>
      </c>
      <c r="C6" s="3"/>
      <c r="D6" s="3"/>
      <c r="E6" s="3"/>
      <c r="F6" s="4" t="s">
        <v>114</v>
      </c>
      <c r="G6" s="3"/>
      <c r="H6" s="3"/>
      <c r="I6" s="3"/>
      <c r="K6" s="8"/>
      <c r="L6" s="8"/>
      <c r="M6" s="8"/>
      <c r="N6" s="8"/>
      <c r="O6" s="3"/>
    </row>
    <row r="7" spans="2:15" ht="21" customHeight="1" x14ac:dyDescent="0.25">
      <c r="B7" s="7" t="s">
        <v>6</v>
      </c>
      <c r="C7" s="3"/>
      <c r="D7" s="3"/>
      <c r="E7" s="3"/>
      <c r="F7" s="4">
        <v>125</v>
      </c>
      <c r="G7" s="3"/>
      <c r="H7" s="4" t="s">
        <v>85</v>
      </c>
      <c r="I7" s="3"/>
      <c r="K7" s="3"/>
      <c r="L7" s="3"/>
      <c r="M7" s="3"/>
      <c r="N7" s="3"/>
      <c r="O7" s="3"/>
    </row>
    <row r="8" spans="2:15" ht="21" customHeight="1" x14ac:dyDescent="0.25">
      <c r="B8" s="7" t="s">
        <v>7</v>
      </c>
      <c r="C8" s="3"/>
      <c r="D8" s="9"/>
      <c r="E8" s="9"/>
      <c r="F8" s="9"/>
      <c r="G8" s="9"/>
      <c r="H8" s="9"/>
      <c r="I8" s="9"/>
      <c r="J8" s="9"/>
      <c r="K8" s="3"/>
      <c r="L8" s="3"/>
      <c r="M8" s="3"/>
      <c r="N8" s="3"/>
      <c r="O8" s="3"/>
    </row>
    <row r="9" spans="2:15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3"/>
      <c r="L9" s="3"/>
      <c r="M9" s="3"/>
      <c r="N9" s="3"/>
      <c r="O9" s="3"/>
    </row>
    <row r="10" spans="2:15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  <c r="N10" s="3"/>
      <c r="O10" s="3"/>
    </row>
    <row r="11" spans="2:15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</row>
    <row r="12" spans="2:15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</row>
    <row r="13" spans="2:15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</row>
    <row r="14" spans="2:15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1"/>
    </row>
    <row r="15" spans="2:15" ht="26.25" customHeight="1" thickBot="1" x14ac:dyDescent="0.3">
      <c r="B15" s="150" t="s">
        <v>8</v>
      </c>
      <c r="C15" s="12" t="s">
        <v>9</v>
      </c>
      <c r="D15" s="148" t="s">
        <v>10</v>
      </c>
      <c r="E15" s="149"/>
      <c r="F15" s="149"/>
      <c r="G15" s="149"/>
      <c r="H15" s="149"/>
      <c r="I15" s="149"/>
      <c r="J15" s="149"/>
      <c r="K15" s="13" t="s">
        <v>11</v>
      </c>
      <c r="L15" s="152" t="s">
        <v>12</v>
      </c>
      <c r="M15" s="152" t="s">
        <v>13</v>
      </c>
      <c r="N15" s="152" t="s">
        <v>14</v>
      </c>
      <c r="O15" s="152" t="s">
        <v>15</v>
      </c>
    </row>
    <row r="16" spans="2:15" ht="118.5" customHeight="1" thickBot="1" x14ac:dyDescent="0.3">
      <c r="B16" s="151"/>
      <c r="C16" s="40" t="s">
        <v>51</v>
      </c>
      <c r="D16" s="41" t="s">
        <v>65</v>
      </c>
      <c r="E16" s="41" t="s">
        <v>66</v>
      </c>
      <c r="F16" s="41" t="s">
        <v>67</v>
      </c>
      <c r="G16" s="41" t="s">
        <v>68</v>
      </c>
      <c r="H16" s="41" t="s">
        <v>69</v>
      </c>
      <c r="I16" s="41" t="s">
        <v>115</v>
      </c>
      <c r="J16" s="41" t="s">
        <v>65</v>
      </c>
      <c r="K16" s="40" t="s">
        <v>51</v>
      </c>
      <c r="L16" s="153"/>
      <c r="M16" s="153"/>
      <c r="N16" s="153"/>
      <c r="O16" s="153"/>
    </row>
    <row r="17" spans="2:18" ht="26.25" customHeight="1" thickBot="1" x14ac:dyDescent="0.3">
      <c r="B17" s="15" t="s">
        <v>16</v>
      </c>
      <c r="C17" s="16">
        <v>0</v>
      </c>
      <c r="D17" s="17">
        <v>4.7699999999999996</v>
      </c>
      <c r="E17" s="17">
        <f t="shared" ref="E17:K17" si="0">+E18-D18</f>
        <v>2.2600000000000007</v>
      </c>
      <c r="F17" s="17">
        <f t="shared" si="0"/>
        <v>4.47</v>
      </c>
      <c r="G17" s="17">
        <f t="shared" si="0"/>
        <v>2.33</v>
      </c>
      <c r="H17" s="17">
        <f t="shared" si="0"/>
        <v>1.2899999999999991</v>
      </c>
      <c r="I17" s="17">
        <f t="shared" si="0"/>
        <v>2.5999999999999996</v>
      </c>
      <c r="J17" s="17">
        <f t="shared" si="0"/>
        <v>2.4500000000000028</v>
      </c>
      <c r="K17" s="48">
        <f t="shared" si="0"/>
        <v>6.4199999999999982</v>
      </c>
      <c r="L17" s="156">
        <f>SUM(C17:K17)</f>
        <v>26.59</v>
      </c>
      <c r="M17" s="153"/>
      <c r="N17" s="153"/>
      <c r="O17" s="153"/>
      <c r="R17" s="49"/>
    </row>
    <row r="18" spans="2:18" ht="26.25" customHeight="1" thickBot="1" x14ac:dyDescent="0.3">
      <c r="B18" s="18" t="s">
        <v>17</v>
      </c>
      <c r="C18" s="19">
        <f>+C17</f>
        <v>0</v>
      </c>
      <c r="D18" s="93">
        <v>4.7699999999999996</v>
      </c>
      <c r="E18" s="93">
        <v>7.03</v>
      </c>
      <c r="F18" s="93">
        <v>11.5</v>
      </c>
      <c r="G18" s="93">
        <v>13.83</v>
      </c>
      <c r="H18" s="93">
        <v>15.12</v>
      </c>
      <c r="I18" s="93">
        <v>17.72</v>
      </c>
      <c r="J18" s="93">
        <v>20.170000000000002</v>
      </c>
      <c r="K18" s="94">
        <v>26.59</v>
      </c>
      <c r="L18" s="157"/>
      <c r="M18" s="153"/>
      <c r="N18" s="153"/>
      <c r="O18" s="153"/>
    </row>
    <row r="19" spans="2:18" x14ac:dyDescent="0.25">
      <c r="B19" s="92">
        <v>1</v>
      </c>
      <c r="C19" s="95">
        <v>0.25</v>
      </c>
      <c r="D19" s="96">
        <v>0.25763888888888886</v>
      </c>
      <c r="E19" s="96">
        <v>0.26250000000000001</v>
      </c>
      <c r="F19" s="96">
        <v>0.27013888888888887</v>
      </c>
      <c r="G19" s="95">
        <v>0.27638888888888891</v>
      </c>
      <c r="H19" s="96">
        <v>0.27916666666666667</v>
      </c>
      <c r="I19" s="96">
        <v>0.28749999999999998</v>
      </c>
      <c r="J19" s="96">
        <v>0.29166666666666669</v>
      </c>
      <c r="K19" s="95">
        <v>0.3020833333333332</v>
      </c>
      <c r="L19" s="34">
        <f>L17</f>
        <v>26.59</v>
      </c>
      <c r="M19" s="35">
        <f t="shared" ref="M19:M74" si="1">J19-D19</f>
        <v>3.4027777777777823E-2</v>
      </c>
      <c r="N19" s="36">
        <f>$G$79/(M19*24)</f>
        <v>18.97959183673467</v>
      </c>
      <c r="O19" s="37">
        <f>D20-D19</f>
        <v>1.3194444444444453E-2</v>
      </c>
      <c r="P19" s="23"/>
    </row>
    <row r="20" spans="2:18" x14ac:dyDescent="0.25">
      <c r="B20" s="38">
        <v>2</v>
      </c>
      <c r="C20" s="95">
        <v>0.26319444444444445</v>
      </c>
      <c r="D20" s="96">
        <v>0.27083333333333331</v>
      </c>
      <c r="E20" s="96">
        <v>0.27569444444444446</v>
      </c>
      <c r="F20" s="96">
        <v>0.28333333333333333</v>
      </c>
      <c r="G20" s="95">
        <v>0.2895833333333333</v>
      </c>
      <c r="H20" s="96">
        <v>0.29236111111111113</v>
      </c>
      <c r="I20" s="96">
        <v>0.30069444444444449</v>
      </c>
      <c r="J20" s="96">
        <v>0.30486111111111114</v>
      </c>
      <c r="K20" s="95">
        <v>0.31527777777777766</v>
      </c>
      <c r="L20" s="20">
        <f t="shared" ref="L20:L74" si="2">L19</f>
        <v>26.59</v>
      </c>
      <c r="M20" s="21">
        <f>J20-D20</f>
        <v>3.4027777777777823E-2</v>
      </c>
      <c r="N20" s="22">
        <f t="shared" ref="N20:N50" si="3">60*$G$79/(M20*60*24)</f>
        <v>18.979591836734667</v>
      </c>
      <c r="O20" s="39">
        <f>D21-D20</f>
        <v>1.3194444444444453E-2</v>
      </c>
      <c r="P20" s="23"/>
    </row>
    <row r="21" spans="2:18" x14ac:dyDescent="0.25">
      <c r="B21" s="38">
        <v>3</v>
      </c>
      <c r="C21" s="95">
        <v>0.27638888888888891</v>
      </c>
      <c r="D21" s="96">
        <v>0.28402777777777777</v>
      </c>
      <c r="E21" s="96">
        <v>0.28888888888888886</v>
      </c>
      <c r="F21" s="96">
        <v>0.29652777777777778</v>
      </c>
      <c r="G21" s="95">
        <v>0.30277777777777781</v>
      </c>
      <c r="H21" s="96">
        <v>0.30555555555555558</v>
      </c>
      <c r="I21" s="96">
        <v>0.31388888888888888</v>
      </c>
      <c r="J21" s="96">
        <v>0.31805555555555559</v>
      </c>
      <c r="K21" s="95">
        <v>0.32847222222222211</v>
      </c>
      <c r="L21" s="20">
        <f t="shared" si="2"/>
        <v>26.59</v>
      </c>
      <c r="M21" s="21">
        <f t="shared" si="1"/>
        <v>3.4027777777777823E-2</v>
      </c>
      <c r="N21" s="22">
        <f t="shared" si="3"/>
        <v>18.979591836734667</v>
      </c>
      <c r="O21" s="39">
        <f>D22-D21</f>
        <v>1.1805555555555569E-2</v>
      </c>
      <c r="P21" s="23"/>
    </row>
    <row r="22" spans="2:18" ht="15.75" x14ac:dyDescent="0.25">
      <c r="B22" s="38">
        <v>4</v>
      </c>
      <c r="C22" s="95">
        <v>0.28819444444444448</v>
      </c>
      <c r="D22" s="96">
        <v>0.29583333333333334</v>
      </c>
      <c r="E22" s="96">
        <v>0.30069444444444449</v>
      </c>
      <c r="F22" s="96">
        <v>0.30833333333333335</v>
      </c>
      <c r="G22" s="113">
        <v>0.31458333333333333</v>
      </c>
      <c r="H22" s="96">
        <v>0.31736111111111115</v>
      </c>
      <c r="I22" s="96">
        <v>0.32569444444444445</v>
      </c>
      <c r="J22" s="96">
        <v>0.32986111111111116</v>
      </c>
      <c r="K22" s="95">
        <v>0.34027777777777768</v>
      </c>
      <c r="L22" s="20">
        <f>L21</f>
        <v>26.59</v>
      </c>
      <c r="M22" s="21">
        <f t="shared" si="1"/>
        <v>3.4027777777777823E-2</v>
      </c>
      <c r="N22" s="22">
        <f t="shared" si="3"/>
        <v>18.979591836734667</v>
      </c>
      <c r="O22" s="39">
        <f>D23-D22</f>
        <v>8.3333333333333592E-3</v>
      </c>
      <c r="P22" s="23"/>
    </row>
    <row r="23" spans="2:18" ht="15.75" x14ac:dyDescent="0.25">
      <c r="B23" s="38">
        <v>5</v>
      </c>
      <c r="C23" s="95">
        <v>0.29652777777777783</v>
      </c>
      <c r="D23" s="96">
        <v>0.3041666666666667</v>
      </c>
      <c r="E23" s="96">
        <v>0.31041666666666667</v>
      </c>
      <c r="F23" s="96">
        <v>0.31944444444444448</v>
      </c>
      <c r="G23" s="113">
        <v>0.32847222222222222</v>
      </c>
      <c r="H23" s="96">
        <v>0.33194444444444449</v>
      </c>
      <c r="I23" s="96">
        <v>0.34166666666666667</v>
      </c>
      <c r="J23" s="96">
        <v>0.34652777777777777</v>
      </c>
      <c r="K23" s="95">
        <v>0.35763888888888895</v>
      </c>
      <c r="L23" s="20">
        <f t="shared" si="2"/>
        <v>26.59</v>
      </c>
      <c r="M23" s="21">
        <f t="shared" si="1"/>
        <v>4.2361111111111072E-2</v>
      </c>
      <c r="N23" s="22">
        <f t="shared" si="3"/>
        <v>15.245901639344277</v>
      </c>
      <c r="O23" s="39">
        <f t="shared" ref="O23:O73" si="4">D24-D23</f>
        <v>8.3333333333333037E-3</v>
      </c>
      <c r="P23" s="23"/>
    </row>
    <row r="24" spans="2:18" ht="15.75" x14ac:dyDescent="0.25">
      <c r="B24" s="38">
        <v>6</v>
      </c>
      <c r="C24" s="95">
        <v>0.30486111111111119</v>
      </c>
      <c r="D24" s="96">
        <v>0.3125</v>
      </c>
      <c r="E24" s="96">
        <v>0.31875000000000003</v>
      </c>
      <c r="F24" s="96">
        <v>0.32777777777777778</v>
      </c>
      <c r="G24" s="113">
        <v>0.33680555555555552</v>
      </c>
      <c r="H24" s="96">
        <v>0.34027777777777773</v>
      </c>
      <c r="I24" s="96">
        <v>0.35</v>
      </c>
      <c r="J24" s="96">
        <v>0.35486111111111107</v>
      </c>
      <c r="K24" s="95">
        <v>0.36597222222222231</v>
      </c>
      <c r="L24" s="20">
        <f t="shared" si="2"/>
        <v>26.59</v>
      </c>
      <c r="M24" s="21">
        <f t="shared" si="1"/>
        <v>4.2361111111111072E-2</v>
      </c>
      <c r="N24" s="22">
        <f t="shared" si="3"/>
        <v>15.245901639344277</v>
      </c>
      <c r="O24" s="39">
        <f>D25-D24</f>
        <v>1.1111111111111127E-2</v>
      </c>
      <c r="P24" s="23"/>
    </row>
    <row r="25" spans="2:18" x14ac:dyDescent="0.25">
      <c r="B25" s="38">
        <v>7</v>
      </c>
      <c r="C25" s="95">
        <v>0.31597222222222232</v>
      </c>
      <c r="D25" s="96">
        <v>0.32361111111111113</v>
      </c>
      <c r="E25" s="96">
        <v>0.32986111111111116</v>
      </c>
      <c r="F25" s="96">
        <v>0.33888888888888885</v>
      </c>
      <c r="G25" s="95">
        <v>0.34791666666666665</v>
      </c>
      <c r="H25" s="96">
        <v>0.35138888888888886</v>
      </c>
      <c r="I25" s="96">
        <v>0.3611111111111111</v>
      </c>
      <c r="J25" s="96">
        <v>0.3659722222222222</v>
      </c>
      <c r="K25" s="95">
        <v>0.37708333333333344</v>
      </c>
      <c r="L25" s="20">
        <f t="shared" si="2"/>
        <v>26.59</v>
      </c>
      <c r="M25" s="21">
        <f t="shared" si="1"/>
        <v>4.2361111111111072E-2</v>
      </c>
      <c r="N25" s="22">
        <f t="shared" si="3"/>
        <v>15.245901639344277</v>
      </c>
      <c r="O25" s="39">
        <f t="shared" si="4"/>
        <v>1.1805555555555514E-2</v>
      </c>
      <c r="P25" s="23"/>
    </row>
    <row r="26" spans="2:18" x14ac:dyDescent="0.25">
      <c r="B26" s="38">
        <v>8</v>
      </c>
      <c r="C26" s="95">
        <v>0.32777777777777789</v>
      </c>
      <c r="D26" s="96">
        <v>0.33541666666666664</v>
      </c>
      <c r="E26" s="96">
        <v>0.34166666666666667</v>
      </c>
      <c r="F26" s="96">
        <v>0.35069444444444442</v>
      </c>
      <c r="G26" s="95">
        <v>0.35972222222222222</v>
      </c>
      <c r="H26" s="96">
        <v>0.36319444444444443</v>
      </c>
      <c r="I26" s="96">
        <v>0.37291666666666667</v>
      </c>
      <c r="J26" s="96">
        <v>0.37777777777777777</v>
      </c>
      <c r="K26" s="95">
        <v>0.38888888888888901</v>
      </c>
      <c r="L26" s="20">
        <f t="shared" si="2"/>
        <v>26.59</v>
      </c>
      <c r="M26" s="21">
        <f t="shared" si="1"/>
        <v>4.2361111111111127E-2</v>
      </c>
      <c r="N26" s="22">
        <f t="shared" si="3"/>
        <v>15.245901639344256</v>
      </c>
      <c r="O26" s="39">
        <f>D27-D26</f>
        <v>1.3194444444444453E-2</v>
      </c>
      <c r="P26" s="23"/>
    </row>
    <row r="27" spans="2:18" x14ac:dyDescent="0.25">
      <c r="B27" s="38">
        <v>9</v>
      </c>
      <c r="C27" s="95">
        <v>0.34131944444444456</v>
      </c>
      <c r="D27" s="96">
        <v>0.34861111111111109</v>
      </c>
      <c r="E27" s="96">
        <v>0.35486111111111107</v>
      </c>
      <c r="F27" s="96">
        <v>0.36388888888888887</v>
      </c>
      <c r="G27" s="95">
        <v>0.37291666666666667</v>
      </c>
      <c r="H27" s="96">
        <v>0.37638888888888888</v>
      </c>
      <c r="I27" s="96">
        <v>0.38611111111111113</v>
      </c>
      <c r="J27" s="96">
        <v>0.39097222222222222</v>
      </c>
      <c r="K27" s="95">
        <v>0.40243055555555568</v>
      </c>
      <c r="L27" s="20">
        <f t="shared" si="2"/>
        <v>26.59</v>
      </c>
      <c r="M27" s="21">
        <f t="shared" si="1"/>
        <v>4.2361111111111127E-2</v>
      </c>
      <c r="N27" s="22">
        <f t="shared" si="3"/>
        <v>15.245901639344256</v>
      </c>
      <c r="O27" s="39">
        <f t="shared" si="4"/>
        <v>1.3888888888888895E-2</v>
      </c>
      <c r="P27" s="23"/>
    </row>
    <row r="28" spans="2:18" x14ac:dyDescent="0.25">
      <c r="B28" s="38">
        <v>10</v>
      </c>
      <c r="C28" s="95">
        <v>0.35486111111111124</v>
      </c>
      <c r="D28" s="96">
        <v>0.36249999999999999</v>
      </c>
      <c r="E28" s="96">
        <v>0.36874999999999997</v>
      </c>
      <c r="F28" s="96">
        <v>0.37777777777777777</v>
      </c>
      <c r="G28" s="95">
        <v>0.38680555555555557</v>
      </c>
      <c r="H28" s="96">
        <v>0.39027777777777778</v>
      </c>
      <c r="I28" s="96">
        <v>0.4</v>
      </c>
      <c r="J28" s="96">
        <v>0.40486111111111112</v>
      </c>
      <c r="K28" s="95">
        <v>0.41597222222222235</v>
      </c>
      <c r="L28" s="20">
        <f t="shared" si="2"/>
        <v>26.59</v>
      </c>
      <c r="M28" s="21">
        <f t="shared" si="1"/>
        <v>4.2361111111111127E-2</v>
      </c>
      <c r="N28" s="22">
        <f t="shared" si="3"/>
        <v>15.245901639344256</v>
      </c>
      <c r="O28" s="39">
        <f t="shared" si="4"/>
        <v>1.3194444444444453E-2</v>
      </c>
      <c r="P28" s="23"/>
    </row>
    <row r="29" spans="2:18" x14ac:dyDescent="0.25">
      <c r="B29" s="38">
        <v>11</v>
      </c>
      <c r="C29" s="95">
        <v>0.36840277777777791</v>
      </c>
      <c r="D29" s="96">
        <v>0.37569444444444444</v>
      </c>
      <c r="E29" s="96">
        <v>0.38194444444444442</v>
      </c>
      <c r="F29" s="96">
        <v>0.39097222222222222</v>
      </c>
      <c r="G29" s="95">
        <v>0.4</v>
      </c>
      <c r="H29" s="96">
        <v>0.40347222222222223</v>
      </c>
      <c r="I29" s="96">
        <v>0.41319444444444442</v>
      </c>
      <c r="J29" s="96">
        <v>0.41805555555555557</v>
      </c>
      <c r="K29" s="95">
        <v>0.42951388888888903</v>
      </c>
      <c r="L29" s="20">
        <f t="shared" si="2"/>
        <v>26.59</v>
      </c>
      <c r="M29" s="21">
        <f t="shared" si="1"/>
        <v>4.2361111111111127E-2</v>
      </c>
      <c r="N29" s="22">
        <f t="shared" si="3"/>
        <v>15.245901639344256</v>
      </c>
      <c r="O29" s="39">
        <f t="shared" si="4"/>
        <v>1.3888888888888895E-2</v>
      </c>
      <c r="P29" s="23"/>
    </row>
    <row r="30" spans="2:18" x14ac:dyDescent="0.25">
      <c r="B30" s="38">
        <v>12</v>
      </c>
      <c r="C30" s="95">
        <v>0.38194444444444459</v>
      </c>
      <c r="D30" s="96">
        <v>0.38958333333333334</v>
      </c>
      <c r="E30" s="96">
        <v>0.39583333333333331</v>
      </c>
      <c r="F30" s="96">
        <v>0.40486111111111112</v>
      </c>
      <c r="G30" s="95">
        <v>0.41388888888888886</v>
      </c>
      <c r="H30" s="96">
        <v>0.41736111111111113</v>
      </c>
      <c r="I30" s="96">
        <v>0.42708333333333337</v>
      </c>
      <c r="J30" s="96">
        <v>0.43194444444444446</v>
      </c>
      <c r="K30" s="95">
        <v>0.4430555555555557</v>
      </c>
      <c r="L30" s="20">
        <f t="shared" si="2"/>
        <v>26.59</v>
      </c>
      <c r="M30" s="21">
        <f t="shared" si="1"/>
        <v>4.2361111111111127E-2</v>
      </c>
      <c r="N30" s="22">
        <f t="shared" si="3"/>
        <v>15.245901639344256</v>
      </c>
      <c r="O30" s="39">
        <f t="shared" si="4"/>
        <v>1.3194444444444453E-2</v>
      </c>
      <c r="P30" s="23"/>
    </row>
    <row r="31" spans="2:18" x14ac:dyDescent="0.25">
      <c r="B31" s="38">
        <v>13</v>
      </c>
      <c r="C31" s="95">
        <v>0.39548611111111126</v>
      </c>
      <c r="D31" s="96">
        <v>0.40277777777777779</v>
      </c>
      <c r="E31" s="96">
        <v>0.40902777777777777</v>
      </c>
      <c r="F31" s="96">
        <v>0.41805555555555557</v>
      </c>
      <c r="G31" s="95">
        <v>0.42708333333333337</v>
      </c>
      <c r="H31" s="96">
        <v>0.43055555555555558</v>
      </c>
      <c r="I31" s="96">
        <v>0.44027777777777777</v>
      </c>
      <c r="J31" s="96">
        <v>0.44513888888888892</v>
      </c>
      <c r="K31" s="95">
        <v>0.45659722222222238</v>
      </c>
      <c r="L31" s="20">
        <f t="shared" si="2"/>
        <v>26.59</v>
      </c>
      <c r="M31" s="21">
        <f t="shared" si="1"/>
        <v>4.2361111111111127E-2</v>
      </c>
      <c r="N31" s="22">
        <f t="shared" si="3"/>
        <v>15.245901639344256</v>
      </c>
      <c r="O31" s="39">
        <f t="shared" si="4"/>
        <v>1.3888888888888895E-2</v>
      </c>
      <c r="P31" s="23"/>
    </row>
    <row r="32" spans="2:18" x14ac:dyDescent="0.25">
      <c r="B32" s="38">
        <v>14</v>
      </c>
      <c r="C32" s="95">
        <v>0.40902777777777793</v>
      </c>
      <c r="D32" s="96">
        <v>0.41666666666666669</v>
      </c>
      <c r="E32" s="96">
        <v>0.42291666666666666</v>
      </c>
      <c r="F32" s="96">
        <v>0.43194444444444446</v>
      </c>
      <c r="G32" s="95">
        <v>0.44097222222222227</v>
      </c>
      <c r="H32" s="96">
        <v>0.44444444444444448</v>
      </c>
      <c r="I32" s="96">
        <v>0.45416666666666666</v>
      </c>
      <c r="J32" s="96">
        <v>0.45902777777777776</v>
      </c>
      <c r="K32" s="95">
        <v>0.47013888888888905</v>
      </c>
      <c r="L32" s="20">
        <f t="shared" si="2"/>
        <v>26.59</v>
      </c>
      <c r="M32" s="21">
        <f t="shared" si="1"/>
        <v>4.2361111111111072E-2</v>
      </c>
      <c r="N32" s="22">
        <f t="shared" si="3"/>
        <v>15.245901639344277</v>
      </c>
      <c r="O32" s="39">
        <f t="shared" si="4"/>
        <v>1.3194444444444453E-2</v>
      </c>
      <c r="P32" s="23"/>
    </row>
    <row r="33" spans="2:16" x14ac:dyDescent="0.25">
      <c r="B33" s="38">
        <v>15</v>
      </c>
      <c r="C33" s="95">
        <v>0.42256944444444461</v>
      </c>
      <c r="D33" s="96">
        <v>0.42986111111111114</v>
      </c>
      <c r="E33" s="96">
        <v>0.43611111111111112</v>
      </c>
      <c r="F33" s="96">
        <v>0.44513888888888892</v>
      </c>
      <c r="G33" s="95">
        <v>0.45416666666666666</v>
      </c>
      <c r="H33" s="96">
        <v>0.45763888888888893</v>
      </c>
      <c r="I33" s="96">
        <v>0.46736111111111112</v>
      </c>
      <c r="J33" s="96">
        <v>0.47222222222222221</v>
      </c>
      <c r="K33" s="95">
        <v>0.48368055555555572</v>
      </c>
      <c r="L33" s="20">
        <f t="shared" si="2"/>
        <v>26.59</v>
      </c>
      <c r="M33" s="21">
        <f t="shared" si="1"/>
        <v>4.2361111111111072E-2</v>
      </c>
      <c r="N33" s="22">
        <f t="shared" si="3"/>
        <v>15.245901639344277</v>
      </c>
      <c r="O33" s="39">
        <f t="shared" si="4"/>
        <v>1.3888888888888895E-2</v>
      </c>
      <c r="P33" s="23"/>
    </row>
    <row r="34" spans="2:16" x14ac:dyDescent="0.25">
      <c r="B34" s="38">
        <v>16</v>
      </c>
      <c r="C34" s="95">
        <v>0.43611111111111128</v>
      </c>
      <c r="D34" s="96">
        <v>0.44375000000000003</v>
      </c>
      <c r="E34" s="96">
        <v>0.45</v>
      </c>
      <c r="F34" s="96">
        <v>0.45902777777777776</v>
      </c>
      <c r="G34" s="95">
        <v>0.46805555555555556</v>
      </c>
      <c r="H34" s="96">
        <v>0.47152777777777777</v>
      </c>
      <c r="I34" s="96">
        <v>0.48124999999999996</v>
      </c>
      <c r="J34" s="96">
        <v>0.4861111111111111</v>
      </c>
      <c r="K34" s="95">
        <v>0.4972222222222224</v>
      </c>
      <c r="L34" s="20">
        <f t="shared" si="2"/>
        <v>26.59</v>
      </c>
      <c r="M34" s="21">
        <f t="shared" si="1"/>
        <v>4.2361111111111072E-2</v>
      </c>
      <c r="N34" s="22">
        <f t="shared" si="3"/>
        <v>15.245901639344277</v>
      </c>
      <c r="O34" s="39">
        <f t="shared" si="4"/>
        <v>1.3194444444444453E-2</v>
      </c>
      <c r="P34" s="23"/>
    </row>
    <row r="35" spans="2:16" x14ac:dyDescent="0.25">
      <c r="B35" s="38">
        <v>17</v>
      </c>
      <c r="C35" s="95">
        <v>0.44965277777777796</v>
      </c>
      <c r="D35" s="96">
        <v>0.45694444444444449</v>
      </c>
      <c r="E35" s="96">
        <v>0.46319444444444441</v>
      </c>
      <c r="F35" s="96">
        <v>0.47222222222222221</v>
      </c>
      <c r="G35" s="95">
        <v>0.48124999999999996</v>
      </c>
      <c r="H35" s="96">
        <v>0.48472222222222222</v>
      </c>
      <c r="I35" s="96">
        <v>0.49444444444444441</v>
      </c>
      <c r="J35" s="96">
        <v>0.49930555555555556</v>
      </c>
      <c r="K35" s="95">
        <v>0.51076388888888902</v>
      </c>
      <c r="L35" s="20">
        <f t="shared" si="2"/>
        <v>26.59</v>
      </c>
      <c r="M35" s="21">
        <f t="shared" si="1"/>
        <v>4.2361111111111072E-2</v>
      </c>
      <c r="N35" s="22">
        <f t="shared" si="3"/>
        <v>15.245901639344277</v>
      </c>
      <c r="O35" s="39">
        <f t="shared" si="4"/>
        <v>1.388888888888884E-2</v>
      </c>
      <c r="P35" s="23"/>
    </row>
    <row r="36" spans="2:16" x14ac:dyDescent="0.25">
      <c r="B36" s="38">
        <v>18</v>
      </c>
      <c r="C36" s="95">
        <v>0.46319444444444463</v>
      </c>
      <c r="D36" s="96">
        <v>0.47083333333333333</v>
      </c>
      <c r="E36" s="96">
        <v>0.4770833333333333</v>
      </c>
      <c r="F36" s="96">
        <v>0.4861111111111111</v>
      </c>
      <c r="G36" s="95">
        <v>0.49513888888888885</v>
      </c>
      <c r="H36" s="96">
        <v>0.49861111111111112</v>
      </c>
      <c r="I36" s="96">
        <v>0.5083333333333333</v>
      </c>
      <c r="J36" s="96">
        <v>0.5131944444444444</v>
      </c>
      <c r="K36" s="95">
        <v>0.52430555555555569</v>
      </c>
      <c r="L36" s="20">
        <f t="shared" si="2"/>
        <v>26.59</v>
      </c>
      <c r="M36" s="21">
        <f t="shared" si="1"/>
        <v>4.2361111111111072E-2</v>
      </c>
      <c r="N36" s="22">
        <f t="shared" si="3"/>
        <v>15.245901639344277</v>
      </c>
      <c r="O36" s="39">
        <f t="shared" si="4"/>
        <v>1.1805555555555569E-2</v>
      </c>
      <c r="P36" s="23"/>
    </row>
    <row r="37" spans="2:16" ht="15.75" x14ac:dyDescent="0.25">
      <c r="B37" s="38">
        <v>19</v>
      </c>
      <c r="C37" s="95">
        <v>0.4750000000000002</v>
      </c>
      <c r="D37" s="96">
        <v>0.4826388888888889</v>
      </c>
      <c r="E37" s="96">
        <v>0.48888888888888887</v>
      </c>
      <c r="F37" s="96">
        <v>0.49791666666666667</v>
      </c>
      <c r="G37" s="95">
        <v>0.50694444444444442</v>
      </c>
      <c r="H37" s="96">
        <v>0.51041666666666663</v>
      </c>
      <c r="I37" s="96">
        <v>0.52013888888888893</v>
      </c>
      <c r="J37" s="113">
        <v>0.52500000000000002</v>
      </c>
      <c r="K37" s="114"/>
      <c r="L37" s="20">
        <f t="shared" si="2"/>
        <v>26.59</v>
      </c>
      <c r="M37" s="21">
        <f t="shared" si="1"/>
        <v>4.2361111111111127E-2</v>
      </c>
      <c r="N37" s="22">
        <f t="shared" si="3"/>
        <v>15.245901639344256</v>
      </c>
      <c r="O37" s="39">
        <f t="shared" si="4"/>
        <v>1.1805555555555514E-2</v>
      </c>
      <c r="P37" s="23"/>
    </row>
    <row r="38" spans="2:16" ht="15.75" x14ac:dyDescent="0.25">
      <c r="B38" s="38">
        <v>20</v>
      </c>
      <c r="C38" s="95">
        <v>0.48680555555555577</v>
      </c>
      <c r="D38" s="96">
        <v>0.49444444444444441</v>
      </c>
      <c r="E38" s="96">
        <v>0.50069444444444444</v>
      </c>
      <c r="F38" s="96">
        <v>0.50972222222222219</v>
      </c>
      <c r="G38" s="95">
        <v>0.51875000000000004</v>
      </c>
      <c r="H38" s="96">
        <v>0.52222222222222225</v>
      </c>
      <c r="I38" s="96">
        <v>0.53194444444444444</v>
      </c>
      <c r="J38" s="113">
        <v>0.53680555555555554</v>
      </c>
      <c r="K38" s="114"/>
      <c r="L38" s="20">
        <f t="shared" si="2"/>
        <v>26.59</v>
      </c>
      <c r="M38" s="21">
        <f t="shared" si="1"/>
        <v>4.2361111111111127E-2</v>
      </c>
      <c r="N38" s="22">
        <f t="shared" si="3"/>
        <v>15.245901639344256</v>
      </c>
      <c r="O38" s="39">
        <f t="shared" si="4"/>
        <v>1.1805555555555569E-2</v>
      </c>
      <c r="P38" s="23"/>
    </row>
    <row r="39" spans="2:16" ht="15.75" x14ac:dyDescent="0.25">
      <c r="B39" s="38">
        <v>21</v>
      </c>
      <c r="C39" s="95">
        <v>0.49861111111111134</v>
      </c>
      <c r="D39" s="96">
        <v>0.50624999999999998</v>
      </c>
      <c r="E39" s="96">
        <v>0.51249999999999996</v>
      </c>
      <c r="F39" s="96">
        <v>0.52152777777777781</v>
      </c>
      <c r="G39" s="95">
        <v>0.53055555555555556</v>
      </c>
      <c r="H39" s="96">
        <v>0.53402777777777777</v>
      </c>
      <c r="I39" s="96">
        <v>0.54374999999999996</v>
      </c>
      <c r="J39" s="113">
        <v>0.54861111111111105</v>
      </c>
      <c r="K39" s="114"/>
      <c r="L39" s="20">
        <f t="shared" si="2"/>
        <v>26.59</v>
      </c>
      <c r="M39" s="21">
        <f t="shared" si="1"/>
        <v>4.2361111111111072E-2</v>
      </c>
      <c r="N39" s="22">
        <f t="shared" si="3"/>
        <v>15.245901639344277</v>
      </c>
      <c r="O39" s="39">
        <f t="shared" si="4"/>
        <v>1.1805555555555625E-2</v>
      </c>
      <c r="P39" s="23"/>
    </row>
    <row r="40" spans="2:16" ht="15.75" x14ac:dyDescent="0.25">
      <c r="B40" s="38">
        <v>22</v>
      </c>
      <c r="C40" s="95">
        <v>0.51041666666666685</v>
      </c>
      <c r="D40" s="96">
        <v>0.5180555555555556</v>
      </c>
      <c r="E40" s="96">
        <v>0.52430555555555558</v>
      </c>
      <c r="F40" s="96">
        <v>0.53333333333333333</v>
      </c>
      <c r="G40" s="95">
        <v>0.54236111111111107</v>
      </c>
      <c r="H40" s="96">
        <v>0.54583333333333328</v>
      </c>
      <c r="I40" s="96">
        <v>0.55555555555555547</v>
      </c>
      <c r="J40" s="113">
        <v>0.56041666666666667</v>
      </c>
      <c r="K40" s="114"/>
      <c r="L40" s="20">
        <f t="shared" si="2"/>
        <v>26.59</v>
      </c>
      <c r="M40" s="21">
        <f t="shared" si="1"/>
        <v>4.2361111111111072E-2</v>
      </c>
      <c r="N40" s="22">
        <f t="shared" si="3"/>
        <v>15.245901639344277</v>
      </c>
      <c r="O40" s="39">
        <f t="shared" si="4"/>
        <v>6.9444444444444198E-3</v>
      </c>
      <c r="P40" s="23"/>
    </row>
    <row r="41" spans="2:16" ht="15.75" x14ac:dyDescent="0.25">
      <c r="B41" s="38">
        <v>23</v>
      </c>
      <c r="C41" s="95"/>
      <c r="D41" s="113">
        <v>0.52500000000000002</v>
      </c>
      <c r="E41" s="96">
        <v>0.53125</v>
      </c>
      <c r="F41" s="96">
        <v>0.54027777777777775</v>
      </c>
      <c r="G41" s="95">
        <v>0.54930555555555549</v>
      </c>
      <c r="H41" s="96">
        <v>0.5527777777777777</v>
      </c>
      <c r="I41" s="96">
        <v>0.5625</v>
      </c>
      <c r="J41" s="96">
        <v>0.56736111111111109</v>
      </c>
      <c r="K41" s="95">
        <v>0.57847222222222217</v>
      </c>
      <c r="L41" s="20">
        <f t="shared" si="2"/>
        <v>26.59</v>
      </c>
      <c r="M41" s="21">
        <f t="shared" si="1"/>
        <v>4.2361111111111072E-2</v>
      </c>
      <c r="N41" s="22">
        <f t="shared" si="3"/>
        <v>15.245901639344277</v>
      </c>
      <c r="O41" s="39">
        <f t="shared" si="4"/>
        <v>5.5555555555555358E-3</v>
      </c>
      <c r="P41" s="23"/>
    </row>
    <row r="42" spans="2:16" ht="15.75" x14ac:dyDescent="0.25">
      <c r="B42" s="38">
        <v>24</v>
      </c>
      <c r="C42" s="95">
        <v>0.52291666666666681</v>
      </c>
      <c r="D42" s="96">
        <v>0.53055555555555556</v>
      </c>
      <c r="E42" s="96">
        <v>0.53680555555555554</v>
      </c>
      <c r="F42" s="96">
        <v>0.54583333333333328</v>
      </c>
      <c r="G42" s="113">
        <v>0.55486111111111103</v>
      </c>
      <c r="H42" s="96">
        <v>0.55833333333333335</v>
      </c>
      <c r="I42" s="96">
        <v>0.56805555555555554</v>
      </c>
      <c r="J42" s="113">
        <v>0.57291666666666663</v>
      </c>
      <c r="K42" s="114"/>
      <c r="L42" s="20">
        <f t="shared" si="2"/>
        <v>26.59</v>
      </c>
      <c r="M42" s="21">
        <f t="shared" si="1"/>
        <v>4.2361111111111072E-2</v>
      </c>
      <c r="N42" s="22">
        <f t="shared" si="3"/>
        <v>15.245901639344277</v>
      </c>
      <c r="O42" s="39">
        <f t="shared" si="4"/>
        <v>6.2499999999999778E-3</v>
      </c>
      <c r="P42" s="23"/>
    </row>
    <row r="43" spans="2:16" ht="15.75" x14ac:dyDescent="0.25">
      <c r="B43" s="38">
        <v>25</v>
      </c>
      <c r="C43" s="95"/>
      <c r="D43" s="113">
        <v>0.53680555555555554</v>
      </c>
      <c r="E43" s="96">
        <v>0.54305555555555551</v>
      </c>
      <c r="F43" s="96">
        <v>0.55208333333333326</v>
      </c>
      <c r="G43" s="113">
        <v>0.56111111111111112</v>
      </c>
      <c r="H43" s="96">
        <v>0.56458333333333333</v>
      </c>
      <c r="I43" s="96">
        <v>0.57430555555555551</v>
      </c>
      <c r="J43" s="96">
        <v>0.57916666666666661</v>
      </c>
      <c r="K43" s="95">
        <v>0.59027777777777768</v>
      </c>
      <c r="L43" s="20">
        <f t="shared" si="2"/>
        <v>26.59</v>
      </c>
      <c r="M43" s="21">
        <f t="shared" si="1"/>
        <v>4.2361111111111072E-2</v>
      </c>
      <c r="N43" s="22">
        <f t="shared" si="3"/>
        <v>15.245901639344277</v>
      </c>
      <c r="O43" s="39">
        <f t="shared" si="4"/>
        <v>5.5555555555555358E-3</v>
      </c>
      <c r="P43" s="23"/>
    </row>
    <row r="44" spans="2:16" ht="15.75" x14ac:dyDescent="0.25">
      <c r="B44" s="38">
        <v>26</v>
      </c>
      <c r="C44" s="95">
        <v>0.53472222222222232</v>
      </c>
      <c r="D44" s="96">
        <v>0.54236111111111107</v>
      </c>
      <c r="E44" s="96">
        <v>0.54861111111111105</v>
      </c>
      <c r="F44" s="96">
        <v>0.5576388888888888</v>
      </c>
      <c r="G44" s="113">
        <v>0.56666666666666665</v>
      </c>
      <c r="H44" s="96">
        <v>0.57013888888888886</v>
      </c>
      <c r="I44" s="96">
        <v>0.57986111111111105</v>
      </c>
      <c r="J44" s="113">
        <v>0.58472222222222225</v>
      </c>
      <c r="K44" s="114"/>
      <c r="L44" s="20">
        <f t="shared" si="2"/>
        <v>26.59</v>
      </c>
      <c r="M44" s="21">
        <f t="shared" si="1"/>
        <v>4.2361111111111183E-2</v>
      </c>
      <c r="N44" s="22">
        <f t="shared" si="3"/>
        <v>15.245901639344238</v>
      </c>
      <c r="O44" s="39">
        <f t="shared" si="4"/>
        <v>6.2499999999999778E-3</v>
      </c>
      <c r="P44" s="23"/>
    </row>
    <row r="45" spans="2:16" ht="15.75" x14ac:dyDescent="0.25">
      <c r="B45" s="38">
        <v>27</v>
      </c>
      <c r="C45" s="95"/>
      <c r="D45" s="113">
        <v>0.54861111111111105</v>
      </c>
      <c r="E45" s="96">
        <v>0.55486111111111103</v>
      </c>
      <c r="F45" s="96">
        <v>0.56388888888888888</v>
      </c>
      <c r="G45" s="113">
        <v>0.57291666666666663</v>
      </c>
      <c r="H45" s="96">
        <v>0.57638888888888884</v>
      </c>
      <c r="I45" s="96">
        <v>0.58611111111111114</v>
      </c>
      <c r="J45" s="96">
        <v>0.59097222222222223</v>
      </c>
      <c r="K45" s="95">
        <v>0.60208333333333319</v>
      </c>
      <c r="L45" s="20">
        <f t="shared" si="2"/>
        <v>26.59</v>
      </c>
      <c r="M45" s="21">
        <f t="shared" si="1"/>
        <v>4.2361111111111183E-2</v>
      </c>
      <c r="N45" s="22">
        <f t="shared" si="3"/>
        <v>15.245901639344238</v>
      </c>
      <c r="O45" s="39">
        <f t="shared" si="4"/>
        <v>1.1805555555555625E-2</v>
      </c>
      <c r="P45" s="23"/>
    </row>
    <row r="46" spans="2:16" ht="15.75" x14ac:dyDescent="0.25">
      <c r="B46" s="38">
        <v>28</v>
      </c>
      <c r="C46" s="95"/>
      <c r="D46" s="113">
        <v>0.56041666666666667</v>
      </c>
      <c r="E46" s="96">
        <v>0.56666666666666665</v>
      </c>
      <c r="F46" s="96">
        <v>0.5756944444444444</v>
      </c>
      <c r="G46" s="95">
        <v>0.58472222222222225</v>
      </c>
      <c r="H46" s="96">
        <v>0.58819444444444446</v>
      </c>
      <c r="I46" s="96">
        <v>0.59791666666666665</v>
      </c>
      <c r="J46" s="96">
        <v>0.60277777777777786</v>
      </c>
      <c r="K46" s="95">
        <v>0.61388888888888871</v>
      </c>
      <c r="L46" s="20">
        <f t="shared" si="2"/>
        <v>26.59</v>
      </c>
      <c r="M46" s="21">
        <f t="shared" si="1"/>
        <v>4.2361111111111183E-2</v>
      </c>
      <c r="N46" s="22">
        <f t="shared" si="3"/>
        <v>15.245901639344238</v>
      </c>
      <c r="O46" s="39">
        <f t="shared" si="4"/>
        <v>1.2499999999999956E-2</v>
      </c>
      <c r="P46" s="23"/>
    </row>
    <row r="47" spans="2:16" ht="15.75" x14ac:dyDescent="0.25">
      <c r="B47" s="38">
        <v>29</v>
      </c>
      <c r="C47" s="95"/>
      <c r="D47" s="113">
        <v>0.57291666666666663</v>
      </c>
      <c r="E47" s="96">
        <v>0.57916666666666661</v>
      </c>
      <c r="F47" s="96">
        <v>0.58819444444444446</v>
      </c>
      <c r="G47" s="95">
        <v>0.59722222222222221</v>
      </c>
      <c r="H47" s="96">
        <v>0.60069444444444453</v>
      </c>
      <c r="I47" s="96">
        <v>0.61041666666666672</v>
      </c>
      <c r="J47" s="96">
        <v>0.61527777777777781</v>
      </c>
      <c r="K47" s="95">
        <v>0.62638888888888866</v>
      </c>
      <c r="L47" s="20">
        <f t="shared" si="2"/>
        <v>26.59</v>
      </c>
      <c r="M47" s="21">
        <f t="shared" si="1"/>
        <v>4.2361111111111183E-2</v>
      </c>
      <c r="N47" s="22">
        <f t="shared" si="3"/>
        <v>15.245901639344238</v>
      </c>
      <c r="O47" s="39">
        <f t="shared" si="4"/>
        <v>1.1805555555555625E-2</v>
      </c>
      <c r="P47" s="23"/>
    </row>
    <row r="48" spans="2:16" ht="15.75" x14ac:dyDescent="0.25">
      <c r="B48" s="38">
        <v>30</v>
      </c>
      <c r="C48" s="95"/>
      <c r="D48" s="113">
        <v>0.58472222222222225</v>
      </c>
      <c r="E48" s="96">
        <v>0.59097222222222223</v>
      </c>
      <c r="F48" s="96">
        <v>0.60000000000000009</v>
      </c>
      <c r="G48" s="95">
        <v>0.60902777777777783</v>
      </c>
      <c r="H48" s="96">
        <v>0.61250000000000004</v>
      </c>
      <c r="I48" s="96">
        <v>0.62222222222222223</v>
      </c>
      <c r="J48" s="96">
        <v>0.62708333333333333</v>
      </c>
      <c r="K48" s="95">
        <v>0.63819444444444418</v>
      </c>
      <c r="L48" s="20">
        <f t="shared" si="2"/>
        <v>26.59</v>
      </c>
      <c r="M48" s="21">
        <f t="shared" si="1"/>
        <v>4.2361111111111072E-2</v>
      </c>
      <c r="N48" s="22">
        <f t="shared" si="3"/>
        <v>15.245901639344277</v>
      </c>
      <c r="O48" s="39">
        <f t="shared" si="4"/>
        <v>1.736111111111116E-2</v>
      </c>
      <c r="P48" s="23"/>
    </row>
    <row r="49" spans="2:16" x14ac:dyDescent="0.25">
      <c r="B49" s="38">
        <v>31</v>
      </c>
      <c r="C49" s="95">
        <v>0.59444444444444444</v>
      </c>
      <c r="D49" s="96">
        <v>0.60208333333333341</v>
      </c>
      <c r="E49" s="96">
        <v>0.60833333333333339</v>
      </c>
      <c r="F49" s="96">
        <v>0.61736111111111114</v>
      </c>
      <c r="G49" s="95">
        <v>0.62638888888888888</v>
      </c>
      <c r="H49" s="96">
        <v>0.62986111111111109</v>
      </c>
      <c r="I49" s="96">
        <v>0.63958333333333328</v>
      </c>
      <c r="J49" s="96">
        <v>0.64444444444444449</v>
      </c>
      <c r="K49" s="95">
        <v>0.65555555555555534</v>
      </c>
      <c r="L49" s="20">
        <f t="shared" si="2"/>
        <v>26.59</v>
      </c>
      <c r="M49" s="21">
        <f t="shared" si="1"/>
        <v>4.2361111111111072E-2</v>
      </c>
      <c r="N49" s="22">
        <f t="shared" si="3"/>
        <v>15.245901639344277</v>
      </c>
      <c r="O49" s="39">
        <f t="shared" si="4"/>
        <v>1.8055555555555491E-2</v>
      </c>
      <c r="P49" s="23"/>
    </row>
    <row r="50" spans="2:16" x14ac:dyDescent="0.25">
      <c r="B50" s="38">
        <v>32</v>
      </c>
      <c r="C50" s="95">
        <v>0.61250000000000004</v>
      </c>
      <c r="D50" s="96">
        <v>0.62013888888888891</v>
      </c>
      <c r="E50" s="96">
        <v>0.62638888888888888</v>
      </c>
      <c r="F50" s="96">
        <v>0.63541666666666663</v>
      </c>
      <c r="G50" s="95">
        <v>0.64444444444444449</v>
      </c>
      <c r="H50" s="96">
        <v>0.6479166666666667</v>
      </c>
      <c r="I50" s="96">
        <v>0.65763888888888888</v>
      </c>
      <c r="J50" s="96">
        <v>0.66249999999999998</v>
      </c>
      <c r="K50" s="95">
        <v>0.67361111111111094</v>
      </c>
      <c r="L50" s="20">
        <f t="shared" si="2"/>
        <v>26.59</v>
      </c>
      <c r="M50" s="21">
        <f t="shared" si="1"/>
        <v>4.2361111111111072E-2</v>
      </c>
      <c r="N50" s="22">
        <f t="shared" si="3"/>
        <v>15.245901639344277</v>
      </c>
      <c r="O50" s="39">
        <f t="shared" si="4"/>
        <v>1.8055555555555491E-2</v>
      </c>
      <c r="P50" s="23"/>
    </row>
    <row r="51" spans="2:16" x14ac:dyDescent="0.25">
      <c r="B51" s="38">
        <v>33</v>
      </c>
      <c r="C51" s="95">
        <v>0.63055555555555565</v>
      </c>
      <c r="D51" s="96">
        <v>0.6381944444444444</v>
      </c>
      <c r="E51" s="96">
        <v>0.64444444444444449</v>
      </c>
      <c r="F51" s="96">
        <v>0.65347222222222223</v>
      </c>
      <c r="G51" s="95">
        <v>0.66249999999999998</v>
      </c>
      <c r="H51" s="96">
        <v>0.66597222222222219</v>
      </c>
      <c r="I51" s="96">
        <v>0.67569444444444438</v>
      </c>
      <c r="J51" s="96">
        <v>0.68055555555555547</v>
      </c>
      <c r="K51" s="95">
        <v>0.69166666666666654</v>
      </c>
      <c r="L51" s="20">
        <f t="shared" si="2"/>
        <v>26.59</v>
      </c>
      <c r="M51" s="21">
        <f t="shared" si="1"/>
        <v>4.2361111111111072E-2</v>
      </c>
      <c r="N51" s="22">
        <f t="shared" ref="N51:N67" si="5">60*$G$79/(M51*60*24)</f>
        <v>15.245901639344277</v>
      </c>
      <c r="O51" s="39">
        <f t="shared" si="4"/>
        <v>1.8055555555555602E-2</v>
      </c>
      <c r="P51" s="23"/>
    </row>
    <row r="52" spans="2:16" x14ac:dyDescent="0.25">
      <c r="B52" s="38">
        <v>34</v>
      </c>
      <c r="C52" s="95">
        <v>0.64861111111111125</v>
      </c>
      <c r="D52" s="96">
        <v>0.65625</v>
      </c>
      <c r="E52" s="96">
        <v>0.66249999999999998</v>
      </c>
      <c r="F52" s="96">
        <v>0.67152777777777772</v>
      </c>
      <c r="G52" s="95">
        <v>0.68055555555555547</v>
      </c>
      <c r="H52" s="96">
        <v>0.68402777777777779</v>
      </c>
      <c r="I52" s="96">
        <v>0.69374999999999998</v>
      </c>
      <c r="J52" s="96">
        <v>0.69861111111111107</v>
      </c>
      <c r="K52" s="95">
        <v>0.70972222222222214</v>
      </c>
      <c r="L52" s="20">
        <f t="shared" si="2"/>
        <v>26.59</v>
      </c>
      <c r="M52" s="21">
        <f t="shared" si="1"/>
        <v>4.2361111111111072E-2</v>
      </c>
      <c r="N52" s="22">
        <f t="shared" si="5"/>
        <v>15.245901639344277</v>
      </c>
      <c r="O52" s="39">
        <f t="shared" si="4"/>
        <v>1.8055555555555491E-2</v>
      </c>
      <c r="P52" s="23"/>
    </row>
    <row r="53" spans="2:16" ht="15.75" x14ac:dyDescent="0.25">
      <c r="B53" s="38">
        <v>35</v>
      </c>
      <c r="C53" s="95">
        <v>0.66666666666666685</v>
      </c>
      <c r="D53" s="96">
        <v>0.67430555555555549</v>
      </c>
      <c r="E53" s="96">
        <v>0.68055555555555547</v>
      </c>
      <c r="F53" s="96">
        <v>0.68958333333333333</v>
      </c>
      <c r="G53" s="95">
        <v>0.69861111111111107</v>
      </c>
      <c r="H53" s="96">
        <v>0.70208333333333328</v>
      </c>
      <c r="I53" s="96">
        <v>0.71180555555555558</v>
      </c>
      <c r="J53" s="113">
        <v>0.71666666666666667</v>
      </c>
      <c r="K53" s="95"/>
      <c r="L53" s="20">
        <f t="shared" si="2"/>
        <v>26.59</v>
      </c>
      <c r="M53" s="21">
        <f t="shared" si="1"/>
        <v>4.2361111111111183E-2</v>
      </c>
      <c r="N53" s="22">
        <f t="shared" si="5"/>
        <v>15.245901639344238</v>
      </c>
      <c r="O53" s="39">
        <f t="shared" si="4"/>
        <v>1.8055555555555602E-2</v>
      </c>
      <c r="P53" s="23"/>
    </row>
    <row r="54" spans="2:16" ht="15.75" x14ac:dyDescent="0.25">
      <c r="B54" s="38">
        <v>36</v>
      </c>
      <c r="C54" s="95">
        <v>0.68472222222222245</v>
      </c>
      <c r="D54" s="96">
        <v>0.69236111111111109</v>
      </c>
      <c r="E54" s="96">
        <v>0.69861111111111107</v>
      </c>
      <c r="F54" s="96">
        <v>0.70763888888888882</v>
      </c>
      <c r="G54" s="95">
        <v>0.71666666666666667</v>
      </c>
      <c r="H54" s="96">
        <v>0.72013888888888888</v>
      </c>
      <c r="I54" s="96">
        <v>0.72986111111111118</v>
      </c>
      <c r="J54" s="113">
        <v>0.73472222222222228</v>
      </c>
      <c r="K54" s="95"/>
      <c r="L54" s="20">
        <f t="shared" si="2"/>
        <v>26.59</v>
      </c>
      <c r="M54" s="21">
        <f t="shared" si="1"/>
        <v>4.2361111111111183E-2</v>
      </c>
      <c r="N54" s="22">
        <f t="shared" si="5"/>
        <v>15.245901639344238</v>
      </c>
      <c r="O54" s="39">
        <f t="shared" si="4"/>
        <v>1.8055555555555602E-2</v>
      </c>
      <c r="P54" s="23"/>
    </row>
    <row r="55" spans="2:16" ht="15.75" x14ac:dyDescent="0.25">
      <c r="B55" s="38">
        <v>37</v>
      </c>
      <c r="C55" s="95">
        <v>0.70277777777777806</v>
      </c>
      <c r="D55" s="96">
        <v>0.7104166666666667</v>
      </c>
      <c r="E55" s="96">
        <v>0.71666666666666667</v>
      </c>
      <c r="F55" s="96">
        <v>0.72569444444444453</v>
      </c>
      <c r="G55" s="95">
        <v>0.73472222222222228</v>
      </c>
      <c r="H55" s="96">
        <v>0.73819444444444449</v>
      </c>
      <c r="I55" s="96">
        <v>0.74791666666666667</v>
      </c>
      <c r="J55" s="113">
        <v>0.75277777777777777</v>
      </c>
      <c r="K55" s="95"/>
      <c r="L55" s="20">
        <f t="shared" si="2"/>
        <v>26.59</v>
      </c>
      <c r="M55" s="21">
        <f t="shared" si="1"/>
        <v>4.2361111111111072E-2</v>
      </c>
      <c r="N55" s="22">
        <f t="shared" si="5"/>
        <v>15.245901639344277</v>
      </c>
      <c r="O55" s="39">
        <f t="shared" si="4"/>
        <v>6.2499999999999778E-3</v>
      </c>
      <c r="P55" s="23"/>
    </row>
    <row r="56" spans="2:16" ht="15.75" x14ac:dyDescent="0.25">
      <c r="B56" s="38">
        <v>38</v>
      </c>
      <c r="C56" s="95"/>
      <c r="D56" s="113">
        <v>0.71666666666666667</v>
      </c>
      <c r="E56" s="96">
        <v>0.72291666666666665</v>
      </c>
      <c r="F56" s="96">
        <v>0.73194444444444451</v>
      </c>
      <c r="G56" s="95">
        <v>0.74097222222222225</v>
      </c>
      <c r="H56" s="96">
        <v>0.74444444444444446</v>
      </c>
      <c r="I56" s="96">
        <v>0.75416666666666665</v>
      </c>
      <c r="J56" s="96">
        <v>0.75902777777777775</v>
      </c>
      <c r="K56" s="95">
        <v>0.77013888888888871</v>
      </c>
      <c r="L56" s="20">
        <f t="shared" si="2"/>
        <v>26.59</v>
      </c>
      <c r="M56" s="21">
        <f t="shared" si="1"/>
        <v>4.2361111111111072E-2</v>
      </c>
      <c r="N56" s="22">
        <f t="shared" si="5"/>
        <v>15.245901639344277</v>
      </c>
      <c r="O56" s="39">
        <f t="shared" si="4"/>
        <v>1.1805555555555625E-2</v>
      </c>
      <c r="P56" s="23"/>
    </row>
    <row r="57" spans="2:16" ht="15.75" x14ac:dyDescent="0.25">
      <c r="B57" s="38">
        <v>39</v>
      </c>
      <c r="C57" s="95">
        <v>0.72083333333333366</v>
      </c>
      <c r="D57" s="96">
        <v>0.7284722222222223</v>
      </c>
      <c r="E57" s="96">
        <v>0.73472222222222228</v>
      </c>
      <c r="F57" s="96">
        <v>0.74375000000000002</v>
      </c>
      <c r="G57" s="95">
        <v>0.75277777777777777</v>
      </c>
      <c r="H57" s="96">
        <v>0.75624999999999998</v>
      </c>
      <c r="I57" s="96">
        <v>0.76597222222222228</v>
      </c>
      <c r="J57" s="113">
        <v>0.77083333333333337</v>
      </c>
      <c r="K57" s="95"/>
      <c r="L57" s="20">
        <f t="shared" si="2"/>
        <v>26.59</v>
      </c>
      <c r="M57" s="21">
        <f t="shared" si="1"/>
        <v>4.2361111111111072E-2</v>
      </c>
      <c r="N57" s="22">
        <f t="shared" si="5"/>
        <v>15.245901639344277</v>
      </c>
      <c r="O57" s="39">
        <f t="shared" si="4"/>
        <v>6.2499999999999778E-3</v>
      </c>
      <c r="P57" s="23"/>
    </row>
    <row r="58" spans="2:16" ht="15.75" x14ac:dyDescent="0.25">
      <c r="B58" s="38">
        <v>40</v>
      </c>
      <c r="C58" s="95"/>
      <c r="D58" s="113">
        <v>0.73472222222222228</v>
      </c>
      <c r="E58" s="96">
        <v>0.74097222222222225</v>
      </c>
      <c r="F58" s="96">
        <v>0.75</v>
      </c>
      <c r="G58" s="95">
        <v>0.75902777777777775</v>
      </c>
      <c r="H58" s="96">
        <v>0.76249999999999996</v>
      </c>
      <c r="I58" s="96">
        <v>0.77222222222222225</v>
      </c>
      <c r="J58" s="96">
        <v>0.77708333333333335</v>
      </c>
      <c r="K58" s="95">
        <v>0.78819444444444431</v>
      </c>
      <c r="L58" s="20">
        <f t="shared" si="2"/>
        <v>26.59</v>
      </c>
      <c r="M58" s="21">
        <f t="shared" si="1"/>
        <v>4.2361111111111072E-2</v>
      </c>
      <c r="N58" s="22">
        <f t="shared" si="5"/>
        <v>15.245901639344277</v>
      </c>
      <c r="O58" s="39">
        <f t="shared" si="4"/>
        <v>1.8055555555555491E-2</v>
      </c>
      <c r="P58" s="23"/>
    </row>
    <row r="59" spans="2:16" ht="15.75" x14ac:dyDescent="0.25">
      <c r="B59" s="38">
        <v>41</v>
      </c>
      <c r="C59" s="95"/>
      <c r="D59" s="113">
        <v>0.75277777777777777</v>
      </c>
      <c r="E59" s="96">
        <v>0.75902777777777775</v>
      </c>
      <c r="F59" s="96">
        <v>0.7680555555555556</v>
      </c>
      <c r="G59" s="95">
        <v>0.77708333333333335</v>
      </c>
      <c r="H59" s="96">
        <v>0.78055555555555556</v>
      </c>
      <c r="I59" s="96">
        <v>0.79027777777777775</v>
      </c>
      <c r="J59" s="96">
        <v>0.79513888888888884</v>
      </c>
      <c r="K59" s="95">
        <v>0.80624999999999991</v>
      </c>
      <c r="L59" s="20">
        <f t="shared" si="2"/>
        <v>26.59</v>
      </c>
      <c r="M59" s="21">
        <f t="shared" si="1"/>
        <v>4.2361111111111072E-2</v>
      </c>
      <c r="N59" s="22">
        <f t="shared" si="5"/>
        <v>15.245901639344277</v>
      </c>
      <c r="O59" s="39">
        <f t="shared" si="4"/>
        <v>1.8055555555555602E-2</v>
      </c>
      <c r="P59" s="23"/>
    </row>
    <row r="60" spans="2:16" ht="15.75" x14ac:dyDescent="0.25">
      <c r="B60" s="38">
        <v>42</v>
      </c>
      <c r="C60" s="95"/>
      <c r="D60" s="113">
        <v>0.77083333333333337</v>
      </c>
      <c r="E60" s="96">
        <v>0.77708333333333335</v>
      </c>
      <c r="F60" s="96">
        <v>0.78611111111111109</v>
      </c>
      <c r="G60" s="95">
        <v>0.79513888888888884</v>
      </c>
      <c r="H60" s="96">
        <v>0.79861111111111105</v>
      </c>
      <c r="I60" s="96">
        <v>0.80833333333333335</v>
      </c>
      <c r="J60" s="96">
        <v>0.81319444444444444</v>
      </c>
      <c r="K60" s="95">
        <v>0.82430555555555551</v>
      </c>
      <c r="L60" s="20">
        <f t="shared" si="2"/>
        <v>26.59</v>
      </c>
      <c r="M60" s="21">
        <f t="shared" si="1"/>
        <v>4.2361111111111072E-2</v>
      </c>
      <c r="N60" s="22">
        <f t="shared" si="5"/>
        <v>15.245901639344277</v>
      </c>
      <c r="O60" s="39">
        <f t="shared" si="4"/>
        <v>1.7361111111111049E-2</v>
      </c>
      <c r="P60" s="23"/>
    </row>
    <row r="61" spans="2:16" x14ac:dyDescent="0.25">
      <c r="B61" s="38">
        <v>43</v>
      </c>
      <c r="C61" s="95">
        <v>0.78055555555555567</v>
      </c>
      <c r="D61" s="96">
        <v>0.78819444444444442</v>
      </c>
      <c r="E61" s="96">
        <v>0.7944444444444444</v>
      </c>
      <c r="F61" s="96">
        <v>0.80347222222222214</v>
      </c>
      <c r="G61" s="95">
        <v>0.8125</v>
      </c>
      <c r="H61" s="96">
        <v>0.81597222222222221</v>
      </c>
      <c r="I61" s="96">
        <v>0.8256944444444444</v>
      </c>
      <c r="J61" s="96">
        <v>0.83055555555555549</v>
      </c>
      <c r="K61" s="95">
        <v>0.84166666666666656</v>
      </c>
      <c r="L61" s="20">
        <f t="shared" si="2"/>
        <v>26.59</v>
      </c>
      <c r="M61" s="21">
        <f t="shared" si="1"/>
        <v>4.2361111111111072E-2</v>
      </c>
      <c r="N61" s="22">
        <f t="shared" si="5"/>
        <v>15.245901639344277</v>
      </c>
      <c r="O61" s="39">
        <f t="shared" si="4"/>
        <v>1.388888888888884E-2</v>
      </c>
      <c r="P61" s="23"/>
    </row>
    <row r="62" spans="2:16" x14ac:dyDescent="0.25">
      <c r="B62" s="38">
        <v>44</v>
      </c>
      <c r="C62" s="95">
        <v>0.79444444444444451</v>
      </c>
      <c r="D62" s="96">
        <v>0.80208333333333326</v>
      </c>
      <c r="E62" s="96">
        <v>0.80833333333333335</v>
      </c>
      <c r="F62" s="96">
        <v>0.81736111111111109</v>
      </c>
      <c r="G62" s="95">
        <v>0.82638888888888884</v>
      </c>
      <c r="H62" s="96">
        <v>0.82986111111111105</v>
      </c>
      <c r="I62" s="96">
        <v>0.83958333333333335</v>
      </c>
      <c r="J62" s="96">
        <v>0.84444444444444444</v>
      </c>
      <c r="K62" s="95">
        <v>0.8555555555555554</v>
      </c>
      <c r="L62" s="20">
        <f t="shared" si="2"/>
        <v>26.59</v>
      </c>
      <c r="M62" s="21">
        <f t="shared" si="1"/>
        <v>4.2361111111111183E-2</v>
      </c>
      <c r="N62" s="22">
        <f t="shared" si="5"/>
        <v>15.245901639344238</v>
      </c>
      <c r="O62" s="39">
        <f t="shared" si="4"/>
        <v>1.3888888888888951E-2</v>
      </c>
      <c r="P62" s="23"/>
    </row>
    <row r="63" spans="2:16" x14ac:dyDescent="0.25">
      <c r="B63" s="38">
        <v>45</v>
      </c>
      <c r="C63" s="95">
        <v>0.80833333333333335</v>
      </c>
      <c r="D63" s="96">
        <v>0.81597222222222221</v>
      </c>
      <c r="E63" s="96">
        <v>0.82222222222222219</v>
      </c>
      <c r="F63" s="96">
        <v>0.83124999999999993</v>
      </c>
      <c r="G63" s="95">
        <v>0.84027777777777779</v>
      </c>
      <c r="H63" s="96">
        <v>0.84375</v>
      </c>
      <c r="I63" s="96">
        <v>0.8534722222222223</v>
      </c>
      <c r="J63" s="96">
        <v>0.85833333333333339</v>
      </c>
      <c r="K63" s="95">
        <v>0.86944444444444424</v>
      </c>
      <c r="L63" s="20">
        <f t="shared" si="2"/>
        <v>26.59</v>
      </c>
      <c r="M63" s="21">
        <f t="shared" si="1"/>
        <v>4.2361111111111183E-2</v>
      </c>
      <c r="N63" s="22">
        <f t="shared" si="5"/>
        <v>15.245901639344238</v>
      </c>
      <c r="O63" s="39">
        <f t="shared" si="4"/>
        <v>1.388888888888884E-2</v>
      </c>
      <c r="P63" s="23"/>
    </row>
    <row r="64" spans="2:16" x14ac:dyDescent="0.25">
      <c r="B64" s="38">
        <v>46</v>
      </c>
      <c r="C64" s="95">
        <v>0.82222222222222219</v>
      </c>
      <c r="D64" s="96">
        <v>0.82986111111111105</v>
      </c>
      <c r="E64" s="96">
        <v>0.83611111111111114</v>
      </c>
      <c r="F64" s="96">
        <v>0.84513888888888888</v>
      </c>
      <c r="G64" s="95">
        <v>0.85416666666666674</v>
      </c>
      <c r="H64" s="96">
        <v>0.85763888888888895</v>
      </c>
      <c r="I64" s="96">
        <v>0.86736111111111114</v>
      </c>
      <c r="J64" s="96">
        <v>0.87222222222222223</v>
      </c>
      <c r="K64" s="95">
        <v>0.88333333333333308</v>
      </c>
      <c r="L64" s="20">
        <f t="shared" si="2"/>
        <v>26.59</v>
      </c>
      <c r="M64" s="21">
        <f t="shared" si="1"/>
        <v>4.2361111111111183E-2</v>
      </c>
      <c r="N64" s="22">
        <f t="shared" si="5"/>
        <v>15.245901639344238</v>
      </c>
      <c r="O64" s="39">
        <f t="shared" si="4"/>
        <v>1.3888888888888951E-2</v>
      </c>
      <c r="P64" s="23"/>
    </row>
    <row r="65" spans="2:16" x14ac:dyDescent="0.25">
      <c r="B65" s="38">
        <v>47</v>
      </c>
      <c r="C65" s="95">
        <v>0.83611111111111103</v>
      </c>
      <c r="D65" s="96">
        <v>0.84375</v>
      </c>
      <c r="E65" s="96">
        <v>0.85000000000000009</v>
      </c>
      <c r="F65" s="96">
        <v>0.85902777777777783</v>
      </c>
      <c r="G65" s="95">
        <v>0.86805555555555558</v>
      </c>
      <c r="H65" s="96">
        <v>0.87152777777777779</v>
      </c>
      <c r="I65" s="96">
        <v>0.88124999999999998</v>
      </c>
      <c r="J65" s="96">
        <v>0.88611111111111107</v>
      </c>
      <c r="K65" s="95">
        <v>0.89722222222222192</v>
      </c>
      <c r="L65" s="20">
        <f t="shared" si="2"/>
        <v>26.59</v>
      </c>
      <c r="M65" s="21">
        <f t="shared" si="1"/>
        <v>4.2361111111111072E-2</v>
      </c>
      <c r="N65" s="22">
        <f t="shared" si="5"/>
        <v>15.245901639344277</v>
      </c>
      <c r="O65" s="39">
        <f t="shared" si="4"/>
        <v>1.4583333333333393E-2</v>
      </c>
      <c r="P65" s="23"/>
    </row>
    <row r="66" spans="2:16" x14ac:dyDescent="0.25">
      <c r="B66" s="38">
        <v>48</v>
      </c>
      <c r="C66" s="95">
        <v>0.85069444444444431</v>
      </c>
      <c r="D66" s="96">
        <v>0.85833333333333339</v>
      </c>
      <c r="E66" s="96">
        <v>0.86319444444444449</v>
      </c>
      <c r="F66" s="96">
        <v>0.87083333333333335</v>
      </c>
      <c r="G66" s="95">
        <v>0.87708333333333333</v>
      </c>
      <c r="H66" s="96">
        <v>0.87986111111111109</v>
      </c>
      <c r="I66" s="96">
        <v>0.8881944444444444</v>
      </c>
      <c r="J66" s="96">
        <v>0.89236111111111116</v>
      </c>
      <c r="K66" s="95">
        <v>0.90277777777777746</v>
      </c>
      <c r="L66" s="20">
        <f t="shared" si="2"/>
        <v>26.59</v>
      </c>
      <c r="M66" s="21">
        <f t="shared" si="1"/>
        <v>3.4027777777777768E-2</v>
      </c>
      <c r="N66" s="22">
        <f t="shared" si="5"/>
        <v>18.979591836734699</v>
      </c>
      <c r="O66" s="39">
        <f t="shared" si="4"/>
        <v>1.4583333333333282E-2</v>
      </c>
      <c r="P66" s="23"/>
    </row>
    <row r="67" spans="2:16" x14ac:dyDescent="0.25">
      <c r="B67" s="38">
        <v>49</v>
      </c>
      <c r="C67" s="95">
        <v>0.86527777777777759</v>
      </c>
      <c r="D67" s="96">
        <v>0.87291666666666667</v>
      </c>
      <c r="E67" s="96">
        <v>0.87777777777777777</v>
      </c>
      <c r="F67" s="96">
        <v>0.88541666666666663</v>
      </c>
      <c r="G67" s="95">
        <v>0.89166666666666672</v>
      </c>
      <c r="H67" s="96">
        <v>0.89444444444444449</v>
      </c>
      <c r="I67" s="96">
        <v>0.90277777777777779</v>
      </c>
      <c r="J67" s="96">
        <v>0.90694444444444444</v>
      </c>
      <c r="K67" s="95">
        <v>0.91736111111111074</v>
      </c>
      <c r="L67" s="20">
        <f t="shared" si="2"/>
        <v>26.59</v>
      </c>
      <c r="M67" s="21">
        <f t="shared" si="1"/>
        <v>3.4027777777777768E-2</v>
      </c>
      <c r="N67" s="22">
        <f t="shared" si="5"/>
        <v>18.979591836734699</v>
      </c>
      <c r="O67" s="39">
        <f t="shared" si="4"/>
        <v>1.4583333333333282E-2</v>
      </c>
      <c r="P67" s="23"/>
    </row>
    <row r="68" spans="2:16" x14ac:dyDescent="0.25">
      <c r="B68" s="38">
        <v>50</v>
      </c>
      <c r="C68" s="95">
        <v>0.87986111111111087</v>
      </c>
      <c r="D68" s="96">
        <v>0.88749999999999996</v>
      </c>
      <c r="E68" s="96">
        <v>0.89236111111111116</v>
      </c>
      <c r="F68" s="96">
        <v>0.9</v>
      </c>
      <c r="G68" s="95">
        <v>0.90625</v>
      </c>
      <c r="H68" s="96">
        <v>0.90902777777777777</v>
      </c>
      <c r="I68" s="96">
        <v>0.91736111111111107</v>
      </c>
      <c r="J68" s="96">
        <v>0.92152777777777772</v>
      </c>
      <c r="K68" s="95">
        <v>0.93194444444444402</v>
      </c>
      <c r="L68" s="20">
        <f t="shared" si="2"/>
        <v>26.59</v>
      </c>
      <c r="M68" s="21">
        <f t="shared" si="1"/>
        <v>3.4027777777777768E-2</v>
      </c>
      <c r="N68" s="22">
        <f t="shared" ref="N68:N74" si="6">60*$G$79/(M68*60*24)</f>
        <v>18.979591836734699</v>
      </c>
      <c r="O68" s="39">
        <f t="shared" si="4"/>
        <v>1.4583333333333393E-2</v>
      </c>
      <c r="P68" s="23"/>
    </row>
    <row r="69" spans="2:16" ht="15.75" x14ac:dyDescent="0.25">
      <c r="B69" s="38">
        <v>51</v>
      </c>
      <c r="C69" s="95">
        <v>0.89444444444444415</v>
      </c>
      <c r="D69" s="96">
        <v>0.90208333333333335</v>
      </c>
      <c r="E69" s="96">
        <v>0.90694444444444444</v>
      </c>
      <c r="F69" s="96">
        <v>0.9145833333333333</v>
      </c>
      <c r="G69" s="95">
        <v>0.92083333333333328</v>
      </c>
      <c r="H69" s="96">
        <v>0.92361111111111105</v>
      </c>
      <c r="I69" s="96">
        <v>0.93194444444444435</v>
      </c>
      <c r="J69" s="113">
        <v>0.93611111111111112</v>
      </c>
      <c r="K69" s="95"/>
      <c r="L69" s="20">
        <f t="shared" si="2"/>
        <v>26.59</v>
      </c>
      <c r="M69" s="21">
        <f t="shared" si="1"/>
        <v>3.4027777777777768E-2</v>
      </c>
      <c r="N69" s="22">
        <f t="shared" si="6"/>
        <v>18.979591836734699</v>
      </c>
      <c r="O69" s="39">
        <f t="shared" si="4"/>
        <v>1.4583333333333282E-2</v>
      </c>
      <c r="P69" s="23"/>
    </row>
    <row r="70" spans="2:16" ht="15.75" x14ac:dyDescent="0.25">
      <c r="B70" s="38">
        <v>52</v>
      </c>
      <c r="C70" s="95">
        <v>0.90902777777777743</v>
      </c>
      <c r="D70" s="96">
        <v>0.91666666666666663</v>
      </c>
      <c r="E70" s="96">
        <v>0.92152777777777772</v>
      </c>
      <c r="F70" s="96">
        <v>0.92916666666666659</v>
      </c>
      <c r="G70" s="95">
        <v>0.93541666666666667</v>
      </c>
      <c r="H70" s="96">
        <v>0.93819444444444444</v>
      </c>
      <c r="I70" s="96">
        <v>0.94652777777777775</v>
      </c>
      <c r="J70" s="113">
        <v>0.9506944444444444</v>
      </c>
      <c r="K70" s="95"/>
      <c r="L70" s="20">
        <f t="shared" si="2"/>
        <v>26.59</v>
      </c>
      <c r="M70" s="21">
        <f t="shared" si="1"/>
        <v>3.4027777777777768E-2</v>
      </c>
      <c r="N70" s="22">
        <f t="shared" si="6"/>
        <v>18.979591836734699</v>
      </c>
      <c r="O70" s="39">
        <f t="shared" si="4"/>
        <v>1.4583333333333282E-2</v>
      </c>
      <c r="P70" s="23"/>
    </row>
    <row r="71" spans="2:16" ht="15.75" x14ac:dyDescent="0.25">
      <c r="B71" s="38">
        <v>53</v>
      </c>
      <c r="C71" s="95">
        <v>0.92361111111111072</v>
      </c>
      <c r="D71" s="96">
        <v>0.93124999999999991</v>
      </c>
      <c r="E71" s="96">
        <v>0.93611111111111112</v>
      </c>
      <c r="F71" s="96">
        <v>0.94374999999999998</v>
      </c>
      <c r="G71" s="95">
        <v>0.95</v>
      </c>
      <c r="H71" s="96">
        <v>0.95277777777777772</v>
      </c>
      <c r="I71" s="96">
        <v>0.96111111111111114</v>
      </c>
      <c r="J71" s="113">
        <v>0.96527777777777779</v>
      </c>
      <c r="K71" s="95"/>
      <c r="L71" s="20">
        <f t="shared" si="2"/>
        <v>26.59</v>
      </c>
      <c r="M71" s="21">
        <f t="shared" si="1"/>
        <v>3.4027777777777879E-2</v>
      </c>
      <c r="N71" s="22">
        <f t="shared" si="6"/>
        <v>18.979591836734638</v>
      </c>
      <c r="O71" s="39">
        <f t="shared" si="4"/>
        <v>4.8611111111112049E-3</v>
      </c>
      <c r="P71" s="23"/>
    </row>
    <row r="72" spans="2:16" ht="15.75" x14ac:dyDescent="0.25">
      <c r="B72" s="38">
        <v>54</v>
      </c>
      <c r="C72" s="95"/>
      <c r="D72" s="113">
        <v>0.93611111111111112</v>
      </c>
      <c r="E72" s="96">
        <v>0.94097222222222221</v>
      </c>
      <c r="F72" s="96">
        <v>0.94861111111111107</v>
      </c>
      <c r="G72" s="95">
        <v>0.95486111111111105</v>
      </c>
      <c r="H72" s="96">
        <v>0.95763888888888882</v>
      </c>
      <c r="I72" s="96">
        <v>0.96597222222222223</v>
      </c>
      <c r="J72" s="96">
        <v>0.97013888888888888</v>
      </c>
      <c r="K72" s="95">
        <v>0.98055555555555496</v>
      </c>
      <c r="L72" s="20">
        <f t="shared" si="2"/>
        <v>26.59</v>
      </c>
      <c r="M72" s="21">
        <f t="shared" si="1"/>
        <v>3.4027777777777768E-2</v>
      </c>
      <c r="N72" s="22">
        <f t="shared" si="6"/>
        <v>18.979591836734699</v>
      </c>
      <c r="O72" s="39">
        <f t="shared" si="4"/>
        <v>1.4583333333333282E-2</v>
      </c>
      <c r="P72" s="23"/>
    </row>
    <row r="73" spans="2:16" ht="15.75" x14ac:dyDescent="0.25">
      <c r="B73" s="38">
        <v>55</v>
      </c>
      <c r="C73" s="95"/>
      <c r="D73" s="113">
        <v>0.9506944444444444</v>
      </c>
      <c r="E73" s="96">
        <v>0.95555555555555549</v>
      </c>
      <c r="F73" s="96">
        <v>0.96319444444444446</v>
      </c>
      <c r="G73" s="95">
        <v>0.96944444444444444</v>
      </c>
      <c r="H73" s="96">
        <v>0.97222222222222221</v>
      </c>
      <c r="I73" s="96">
        <v>0.98055555555555562</v>
      </c>
      <c r="J73" s="96">
        <v>0.98472222222222228</v>
      </c>
      <c r="K73" s="95">
        <v>0.99513888888888824</v>
      </c>
      <c r="L73" s="20">
        <f t="shared" si="2"/>
        <v>26.59</v>
      </c>
      <c r="M73" s="21">
        <f t="shared" si="1"/>
        <v>3.4027777777777879E-2</v>
      </c>
      <c r="N73" s="22">
        <f t="shared" si="6"/>
        <v>18.979591836734638</v>
      </c>
      <c r="O73" s="39">
        <f t="shared" si="4"/>
        <v>1.4583333333333393E-2</v>
      </c>
      <c r="P73" s="23"/>
    </row>
    <row r="74" spans="2:16" ht="15.75" x14ac:dyDescent="0.25">
      <c r="B74" s="38">
        <v>56</v>
      </c>
      <c r="C74" s="95"/>
      <c r="D74" s="113">
        <v>0.96527777777777779</v>
      </c>
      <c r="E74" s="96">
        <v>0.97013888888888888</v>
      </c>
      <c r="F74" s="96">
        <v>0.97777777777777786</v>
      </c>
      <c r="G74" s="95">
        <v>0.98402777777777783</v>
      </c>
      <c r="H74" s="96">
        <v>0.9868055555555556</v>
      </c>
      <c r="I74" s="96">
        <v>0.99513888888888891</v>
      </c>
      <c r="J74" s="96">
        <v>0.99930555555555556</v>
      </c>
      <c r="K74" s="95">
        <v>1.0097222222222215</v>
      </c>
      <c r="L74" s="20">
        <f t="shared" si="2"/>
        <v>26.59</v>
      </c>
      <c r="M74" s="21">
        <f t="shared" si="1"/>
        <v>3.4027777777777768E-2</v>
      </c>
      <c r="N74" s="22">
        <f t="shared" si="6"/>
        <v>18.979591836734699</v>
      </c>
      <c r="O74" s="133"/>
      <c r="P74" s="23"/>
    </row>
    <row r="75" spans="2:16" ht="9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24"/>
      <c r="L75" s="24"/>
      <c r="M75" s="25"/>
      <c r="N75" s="25"/>
      <c r="O75" s="3"/>
    </row>
    <row r="76" spans="2:16" ht="18" customHeight="1" x14ac:dyDescent="0.25">
      <c r="B76" s="3"/>
      <c r="C76" s="3" t="s">
        <v>18</v>
      </c>
      <c r="D76" s="3"/>
      <c r="E76" s="3"/>
      <c r="F76" s="3"/>
      <c r="G76" s="26">
        <v>49</v>
      </c>
      <c r="H76" s="3"/>
      <c r="I76" s="3"/>
      <c r="J76" s="3"/>
      <c r="K76" s="3"/>
      <c r="L76" s="3"/>
      <c r="M76" s="3"/>
      <c r="N76" s="3"/>
      <c r="O76" s="3"/>
    </row>
    <row r="77" spans="2:16" ht="18" customHeight="1" x14ac:dyDescent="0.25">
      <c r="B77" s="3"/>
      <c r="C77" s="3" t="s">
        <v>19</v>
      </c>
      <c r="D77" s="3"/>
      <c r="E77" s="3"/>
      <c r="F77" s="3"/>
      <c r="G77" s="26">
        <v>7</v>
      </c>
      <c r="H77" s="3"/>
      <c r="I77" s="3"/>
      <c r="J77" s="3"/>
      <c r="K77" s="3"/>
      <c r="L77" s="3"/>
      <c r="M77" s="3"/>
      <c r="N77" s="3"/>
      <c r="O77" s="3"/>
    </row>
    <row r="78" spans="2:16" ht="18" customHeight="1" x14ac:dyDescent="0.25">
      <c r="B78" s="3"/>
      <c r="C78" s="3" t="s">
        <v>20</v>
      </c>
      <c r="D78" s="3"/>
      <c r="E78" s="3"/>
      <c r="F78" s="3"/>
      <c r="G78" s="26">
        <f>G76+G77</f>
        <v>56</v>
      </c>
      <c r="H78" s="3"/>
      <c r="I78" s="3"/>
      <c r="J78" s="3"/>
      <c r="K78" s="3"/>
      <c r="L78" s="3"/>
      <c r="M78" s="3"/>
      <c r="N78" s="3"/>
      <c r="O78" s="3"/>
    </row>
    <row r="79" spans="2:16" ht="18" customHeight="1" x14ac:dyDescent="0.25">
      <c r="B79" s="3"/>
      <c r="C79" s="3" t="s">
        <v>21</v>
      </c>
      <c r="D79" s="3"/>
      <c r="E79" s="3"/>
      <c r="F79" s="3"/>
      <c r="G79" s="27">
        <v>15.5</v>
      </c>
      <c r="H79" s="3" t="s">
        <v>63</v>
      </c>
      <c r="I79" s="45"/>
      <c r="J79" s="45"/>
      <c r="K79" s="3"/>
      <c r="L79" s="3"/>
      <c r="M79" s="3"/>
      <c r="N79" s="3"/>
      <c r="O79" s="3"/>
    </row>
    <row r="80" spans="2:16" ht="18" hidden="1" customHeight="1" x14ac:dyDescent="0.25">
      <c r="B80" s="3"/>
      <c r="C80" s="3" t="s">
        <v>21</v>
      </c>
      <c r="D80" s="3"/>
      <c r="E80" s="3"/>
      <c r="F80" s="3"/>
      <c r="G80" s="27">
        <v>13.13</v>
      </c>
      <c r="H80" s="3" t="s">
        <v>64</v>
      </c>
      <c r="I80" s="45"/>
      <c r="J80" s="45"/>
      <c r="K80" s="3"/>
      <c r="L80" s="3"/>
      <c r="M80" s="3"/>
      <c r="N80" s="3"/>
      <c r="O80" s="3"/>
    </row>
    <row r="81" spans="2:10" x14ac:dyDescent="0.25">
      <c r="C81" s="3" t="s">
        <v>22</v>
      </c>
      <c r="G81" s="26">
        <f>(4.77*6)+(6.42*6)</f>
        <v>67.139999999999986</v>
      </c>
    </row>
    <row r="82" spans="2:10" x14ac:dyDescent="0.25">
      <c r="C82" s="3" t="s">
        <v>23</v>
      </c>
      <c r="D82" s="28"/>
      <c r="E82" s="28"/>
      <c r="F82" s="28"/>
      <c r="G82" s="26">
        <f>G81*7</f>
        <v>469.9799999999999</v>
      </c>
      <c r="H82" s="28"/>
      <c r="I82" s="28"/>
      <c r="J82" s="28"/>
    </row>
    <row r="83" spans="2:10" x14ac:dyDescent="0.25">
      <c r="C83" s="3" t="s">
        <v>24</v>
      </c>
    </row>
    <row r="89" spans="2:10" x14ac:dyDescent="0.25">
      <c r="B89" s="30" t="s">
        <v>25</v>
      </c>
    </row>
    <row r="90" spans="2:10" x14ac:dyDescent="0.25">
      <c r="B90" s="31" t="s">
        <v>26</v>
      </c>
    </row>
    <row r="91" spans="2:10" x14ac:dyDescent="0.25">
      <c r="B91" s="31" t="s">
        <v>27</v>
      </c>
    </row>
    <row r="92" spans="2:10" x14ac:dyDescent="0.25">
      <c r="B92" s="31" t="s">
        <v>28</v>
      </c>
    </row>
    <row r="93" spans="2:10" x14ac:dyDescent="0.25">
      <c r="B93" s="31" t="s">
        <v>29</v>
      </c>
    </row>
    <row r="94" spans="2:10" x14ac:dyDescent="0.25">
      <c r="B94" s="31" t="s">
        <v>30</v>
      </c>
    </row>
    <row r="95" spans="2:10" x14ac:dyDescent="0.25">
      <c r="B95" s="30" t="s">
        <v>31</v>
      </c>
    </row>
    <row r="96" spans="2:10" x14ac:dyDescent="0.25">
      <c r="B96" s="30" t="s">
        <v>32</v>
      </c>
    </row>
    <row r="97" spans="2:2" x14ac:dyDescent="0.25">
      <c r="B97" s="31"/>
    </row>
  </sheetData>
  <mergeCells count="7">
    <mergeCell ref="O15:O18"/>
    <mergeCell ref="L17:L18"/>
    <mergeCell ref="B15:B16"/>
    <mergeCell ref="D15:J15"/>
    <mergeCell ref="L15:L16"/>
    <mergeCell ref="M15:M18"/>
    <mergeCell ref="N15:N18"/>
  </mergeCells>
  <printOptions horizontalCentered="1" verticalCentered="1"/>
  <pageMargins left="0.31496062992125984" right="0.31496062992125984" top="0.55118110236220474" bottom="0.55118110236220474" header="0" footer="0"/>
  <pageSetup paperSize="9" scale="62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B1:P138"/>
  <sheetViews>
    <sheetView workbookViewId="0">
      <selection activeCell="L115" sqref="L115"/>
    </sheetView>
  </sheetViews>
  <sheetFormatPr baseColWidth="10" defaultRowHeight="15" x14ac:dyDescent="0.25"/>
  <cols>
    <col min="1" max="1" width="4.28515625" customWidth="1"/>
    <col min="2" max="2" width="16" customWidth="1"/>
    <col min="3" max="8" width="14.7109375" customWidth="1"/>
    <col min="9" max="9" width="16" customWidth="1"/>
    <col min="10" max="12" width="10.42578125" customWidth="1"/>
    <col min="13" max="13" width="5.7109375" customWidth="1"/>
    <col min="14" max="14" width="12.7109375" customWidth="1"/>
    <col min="15" max="15" width="6" customWidth="1"/>
    <col min="16" max="16" width="1.42578125" hidden="1" customWidth="1"/>
  </cols>
  <sheetData>
    <row r="1" spans="2:14" ht="21" customHeight="1" x14ac:dyDescent="0.25">
      <c r="B1" s="1" t="s">
        <v>0</v>
      </c>
      <c r="C1" s="2"/>
      <c r="D1" s="3"/>
      <c r="E1" s="3"/>
      <c r="F1" s="4" t="s">
        <v>73</v>
      </c>
      <c r="G1" s="3"/>
      <c r="H1" s="4"/>
      <c r="J1" s="3"/>
      <c r="K1" s="3"/>
      <c r="L1" s="3"/>
      <c r="M1" s="3"/>
      <c r="N1" s="3"/>
    </row>
    <row r="2" spans="2:14" ht="21" customHeight="1" x14ac:dyDescent="0.25">
      <c r="B2" s="5" t="s">
        <v>1</v>
      </c>
      <c r="C2" s="4"/>
      <c r="D2" s="3"/>
      <c r="E2" s="3"/>
      <c r="F2" s="6">
        <v>100</v>
      </c>
      <c r="G2" s="3"/>
      <c r="H2" s="6"/>
      <c r="I2" s="3"/>
      <c r="J2" s="3"/>
      <c r="K2" s="3"/>
      <c r="L2" s="3"/>
      <c r="M2" s="3"/>
      <c r="N2" s="3"/>
    </row>
    <row r="3" spans="2:14" ht="21" customHeight="1" x14ac:dyDescent="0.25">
      <c r="B3" s="7" t="s">
        <v>2</v>
      </c>
      <c r="C3" s="3"/>
      <c r="D3" s="3"/>
      <c r="E3" s="3"/>
      <c r="F3" s="4" t="s">
        <v>116</v>
      </c>
      <c r="G3" s="3"/>
      <c r="H3" s="4"/>
      <c r="J3" s="3"/>
      <c r="K3" s="3"/>
      <c r="L3" s="3"/>
      <c r="M3" s="3"/>
      <c r="N3" s="3"/>
    </row>
    <row r="4" spans="2:14" ht="21" customHeight="1" x14ac:dyDescent="0.25">
      <c r="B4" s="7" t="s">
        <v>3</v>
      </c>
      <c r="C4" s="3"/>
      <c r="D4" s="3"/>
      <c r="E4" s="3"/>
      <c r="F4" s="4" t="s">
        <v>33</v>
      </c>
      <c r="G4" s="3"/>
      <c r="H4" s="4"/>
      <c r="I4" s="3"/>
      <c r="J4" s="8"/>
      <c r="K4" s="8"/>
      <c r="L4" s="8"/>
      <c r="M4" s="8"/>
      <c r="N4" s="3"/>
    </row>
    <row r="5" spans="2:14" ht="21" customHeight="1" x14ac:dyDescent="0.25">
      <c r="B5" s="7" t="s">
        <v>4</v>
      </c>
      <c r="C5" s="3"/>
      <c r="D5" s="9"/>
      <c r="E5" s="3"/>
      <c r="F5" s="4">
        <v>130</v>
      </c>
      <c r="G5" s="3"/>
      <c r="H5" s="4"/>
      <c r="J5" s="8"/>
      <c r="K5" s="8"/>
      <c r="L5" s="8"/>
      <c r="M5" s="8"/>
      <c r="N5" s="3"/>
    </row>
    <row r="6" spans="2:14" ht="21" customHeight="1" x14ac:dyDescent="0.25">
      <c r="B6" s="7" t="s">
        <v>5</v>
      </c>
      <c r="C6" s="3"/>
      <c r="D6" s="3"/>
      <c r="E6" s="3"/>
      <c r="F6" s="4" t="s">
        <v>74</v>
      </c>
      <c r="G6" s="3"/>
      <c r="H6" s="4"/>
      <c r="J6" s="8"/>
      <c r="K6" s="8"/>
      <c r="L6" s="8"/>
      <c r="M6" s="8"/>
      <c r="N6" s="3"/>
    </row>
    <row r="7" spans="2:14" ht="21" customHeight="1" x14ac:dyDescent="0.25">
      <c r="B7" s="7" t="s">
        <v>6</v>
      </c>
      <c r="C7" s="3"/>
      <c r="D7" s="3"/>
      <c r="E7" s="3"/>
      <c r="F7" s="4">
        <v>130</v>
      </c>
      <c r="G7" s="9"/>
      <c r="H7" s="4" t="s">
        <v>87</v>
      </c>
      <c r="J7" s="3"/>
      <c r="K7" s="3"/>
      <c r="L7" s="3"/>
      <c r="M7" s="3"/>
      <c r="N7" s="3"/>
    </row>
    <row r="8" spans="2:14" ht="21" customHeight="1" x14ac:dyDescent="0.25">
      <c r="B8" s="7" t="s">
        <v>7</v>
      </c>
      <c r="C8" s="3"/>
      <c r="D8" s="9"/>
      <c r="E8" s="9"/>
      <c r="F8" s="9"/>
      <c r="G8" s="3"/>
      <c r="H8" s="4"/>
      <c r="J8" s="3"/>
      <c r="K8" s="3"/>
      <c r="L8" s="3"/>
      <c r="M8" s="3"/>
      <c r="N8" s="3"/>
    </row>
    <row r="9" spans="2:14" ht="20.100000000000001" customHeight="1" x14ac:dyDescent="0.25">
      <c r="B9" s="3"/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</row>
    <row r="10" spans="2:14" ht="20.100000000000001" customHeight="1" x14ac:dyDescent="0.25">
      <c r="B10" s="3"/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</row>
    <row r="11" spans="2:14" ht="20.100000000000001" customHeight="1" x14ac:dyDescent="0.25">
      <c r="B11" s="3"/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</row>
    <row r="12" spans="2:14" ht="20.100000000000001" customHeight="1" x14ac:dyDescent="0.25">
      <c r="B12" s="3"/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</row>
    <row r="13" spans="2:14" ht="15.75" thickBot="1" x14ac:dyDescent="0.3">
      <c r="B13" s="1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1"/>
    </row>
    <row r="14" spans="2:14" ht="26.25" customHeight="1" thickBot="1" x14ac:dyDescent="0.3">
      <c r="B14" s="150" t="s">
        <v>8</v>
      </c>
      <c r="C14" s="12" t="s">
        <v>9</v>
      </c>
      <c r="D14" s="149" t="s">
        <v>10</v>
      </c>
      <c r="E14" s="149"/>
      <c r="F14" s="149"/>
      <c r="G14" s="149"/>
      <c r="H14" s="13" t="s">
        <v>11</v>
      </c>
      <c r="I14" s="152" t="s">
        <v>12</v>
      </c>
      <c r="J14" s="152" t="s">
        <v>13</v>
      </c>
      <c r="K14" s="152" t="s">
        <v>14</v>
      </c>
      <c r="L14" s="152" t="s">
        <v>15</v>
      </c>
    </row>
    <row r="15" spans="2:14" ht="140.25" customHeight="1" thickBot="1" x14ac:dyDescent="0.3">
      <c r="B15" s="151"/>
      <c r="C15" s="58" t="s">
        <v>80</v>
      </c>
      <c r="D15" s="58" t="s">
        <v>75</v>
      </c>
      <c r="E15" s="58" t="s">
        <v>76</v>
      </c>
      <c r="F15" s="58" t="s">
        <v>77</v>
      </c>
      <c r="G15" s="58" t="s">
        <v>78</v>
      </c>
      <c r="H15" s="58" t="s">
        <v>79</v>
      </c>
      <c r="I15" s="153"/>
      <c r="J15" s="153"/>
      <c r="K15" s="153"/>
      <c r="L15" s="153"/>
    </row>
    <row r="16" spans="2:14" ht="26.25" customHeight="1" x14ac:dyDescent="0.25">
      <c r="B16" s="15" t="s">
        <v>16</v>
      </c>
      <c r="C16" s="17">
        <v>0</v>
      </c>
      <c r="D16" s="17">
        <v>1.77</v>
      </c>
      <c r="E16" s="17">
        <v>1.24</v>
      </c>
      <c r="F16" s="17">
        <v>2.44</v>
      </c>
      <c r="G16" s="17">
        <v>1.9499999999999993</v>
      </c>
      <c r="H16" s="17">
        <v>1.9300000000000006</v>
      </c>
      <c r="I16" s="143">
        <f>SUM(C16:H16)</f>
        <v>9.3299999999999983</v>
      </c>
      <c r="J16" s="153"/>
      <c r="K16" s="153"/>
      <c r="L16" s="153"/>
    </row>
    <row r="17" spans="2:13" ht="26.25" customHeight="1" thickBot="1" x14ac:dyDescent="0.3">
      <c r="B17" s="18" t="s">
        <v>17</v>
      </c>
      <c r="C17" s="19">
        <v>0</v>
      </c>
      <c r="D17" s="19">
        <f>C17+D16</f>
        <v>1.77</v>
      </c>
      <c r="E17" s="19">
        <f>D17+E16</f>
        <v>3.01</v>
      </c>
      <c r="F17" s="19">
        <f>E17+F16</f>
        <v>5.4499999999999993</v>
      </c>
      <c r="G17" s="19">
        <f>F17+G16</f>
        <v>7.3999999999999986</v>
      </c>
      <c r="H17" s="19">
        <f>G17+H16</f>
        <v>9.3299999999999983</v>
      </c>
      <c r="I17" s="144"/>
      <c r="J17" s="154"/>
      <c r="K17" s="154"/>
      <c r="L17" s="154"/>
    </row>
    <row r="18" spans="2:13" x14ac:dyDescent="0.25">
      <c r="B18" s="51">
        <v>1</v>
      </c>
      <c r="C18" s="115">
        <v>0.20833333333333334</v>
      </c>
      <c r="D18" s="59">
        <v>0.21458333333333335</v>
      </c>
      <c r="E18" s="59">
        <v>0.22013888888888888</v>
      </c>
      <c r="F18" s="59">
        <v>0.22847222222222224</v>
      </c>
      <c r="G18" s="59">
        <v>0.23402777777777778</v>
      </c>
      <c r="H18" s="59">
        <v>0.2388888888888889</v>
      </c>
      <c r="I18" s="52">
        <f>+I16</f>
        <v>9.3299999999999983</v>
      </c>
      <c r="J18" s="60">
        <f t="shared" ref="J18:J49" si="0">H18-C18</f>
        <v>3.0555555555555558E-2</v>
      </c>
      <c r="K18" s="54">
        <f t="shared" ref="K18:K49" si="1">60*$I$122/(J18*60*24)</f>
        <v>12.722727272727271</v>
      </c>
      <c r="L18" s="55">
        <f t="shared" ref="L18:L49" si="2">C19-C18</f>
        <v>1.1805555555555541E-2</v>
      </c>
      <c r="M18" s="44"/>
    </row>
    <row r="19" spans="2:13" x14ac:dyDescent="0.25">
      <c r="B19" s="51">
        <v>2</v>
      </c>
      <c r="C19" s="116">
        <v>0.22013888888888888</v>
      </c>
      <c r="D19" s="59">
        <v>0.22638888888888889</v>
      </c>
      <c r="E19" s="59">
        <v>0.23194444444444445</v>
      </c>
      <c r="F19" s="59">
        <v>0.24027777777777778</v>
      </c>
      <c r="G19" s="59">
        <v>0.24583333333333335</v>
      </c>
      <c r="H19" s="59">
        <v>0.25069444444444444</v>
      </c>
      <c r="I19" s="20">
        <f>+I16</f>
        <v>9.3299999999999983</v>
      </c>
      <c r="J19" s="57">
        <f t="shared" si="0"/>
        <v>3.0555555555555558E-2</v>
      </c>
      <c r="K19" s="22">
        <f t="shared" si="1"/>
        <v>12.722727272727271</v>
      </c>
      <c r="L19" s="55">
        <f t="shared" si="2"/>
        <v>1.2500000000000011E-2</v>
      </c>
      <c r="M19" s="44"/>
    </row>
    <row r="20" spans="2:13" x14ac:dyDescent="0.25">
      <c r="B20" s="51">
        <v>3</v>
      </c>
      <c r="C20" s="116">
        <v>0.2326388888888889</v>
      </c>
      <c r="D20" s="59">
        <v>0.2388888888888889</v>
      </c>
      <c r="E20" s="59">
        <v>0.24444444444444446</v>
      </c>
      <c r="F20" s="59">
        <v>0.25277777777777777</v>
      </c>
      <c r="G20" s="59">
        <v>0.25833333333333336</v>
      </c>
      <c r="H20" s="59">
        <v>0.26319444444444445</v>
      </c>
      <c r="I20" s="20">
        <f t="shared" ref="I20:I51" si="3">I19</f>
        <v>9.3299999999999983</v>
      </c>
      <c r="J20" s="57">
        <f t="shared" si="0"/>
        <v>3.0555555555555558E-2</v>
      </c>
      <c r="K20" s="22">
        <f t="shared" si="1"/>
        <v>12.722727272727271</v>
      </c>
      <c r="L20" s="55">
        <f t="shared" si="2"/>
        <v>6.2500000000000056E-3</v>
      </c>
      <c r="M20" s="44"/>
    </row>
    <row r="21" spans="2:13" x14ac:dyDescent="0.25">
      <c r="B21" s="51">
        <v>4</v>
      </c>
      <c r="C21" s="116">
        <v>0.2388888888888889</v>
      </c>
      <c r="D21" s="59">
        <v>0.24513888888888891</v>
      </c>
      <c r="E21" s="59">
        <v>0.25069444444444444</v>
      </c>
      <c r="F21" s="59">
        <v>0.2590277777777778</v>
      </c>
      <c r="G21" s="59">
        <v>0.26458333333333334</v>
      </c>
      <c r="H21" s="89">
        <v>0.26944444444444443</v>
      </c>
      <c r="I21" s="20">
        <f t="shared" si="3"/>
        <v>9.3299999999999983</v>
      </c>
      <c r="J21" s="57">
        <f t="shared" si="0"/>
        <v>3.055555555555553E-2</v>
      </c>
      <c r="K21" s="22">
        <f t="shared" si="1"/>
        <v>12.722727272727283</v>
      </c>
      <c r="L21" s="55">
        <f t="shared" si="2"/>
        <v>5.5555555555555636E-3</v>
      </c>
      <c r="M21" s="44"/>
    </row>
    <row r="22" spans="2:13" x14ac:dyDescent="0.25">
      <c r="B22" s="51">
        <v>5</v>
      </c>
      <c r="C22" s="116">
        <v>0.24444444444444446</v>
      </c>
      <c r="D22" s="59">
        <v>0.25069444444444444</v>
      </c>
      <c r="E22" s="59">
        <v>0.25624999999999998</v>
      </c>
      <c r="F22" s="59">
        <v>0.26458333333333334</v>
      </c>
      <c r="G22" s="59">
        <v>0.27013888888888887</v>
      </c>
      <c r="H22" s="59">
        <v>0.27500000000000002</v>
      </c>
      <c r="I22" s="20">
        <f t="shared" si="3"/>
        <v>9.3299999999999983</v>
      </c>
      <c r="J22" s="57">
        <f t="shared" si="0"/>
        <v>3.0555555555555558E-2</v>
      </c>
      <c r="K22" s="22">
        <f t="shared" si="1"/>
        <v>12.722727272727271</v>
      </c>
      <c r="L22" s="55">
        <f t="shared" si="2"/>
        <v>6.2499999999999778E-3</v>
      </c>
      <c r="M22" s="44"/>
    </row>
    <row r="23" spans="2:13" x14ac:dyDescent="0.25">
      <c r="B23" s="51">
        <v>6</v>
      </c>
      <c r="C23" s="116">
        <v>0.25069444444444444</v>
      </c>
      <c r="D23" s="59">
        <v>0.25694444444444442</v>
      </c>
      <c r="E23" s="59">
        <v>0.26250000000000001</v>
      </c>
      <c r="F23" s="59">
        <v>0.27083333333333331</v>
      </c>
      <c r="G23" s="59">
        <v>0.27638888888888891</v>
      </c>
      <c r="H23" s="89">
        <v>0.28125</v>
      </c>
      <c r="I23" s="20">
        <f t="shared" si="3"/>
        <v>9.3299999999999983</v>
      </c>
      <c r="J23" s="57">
        <f t="shared" si="0"/>
        <v>3.0555555555555558E-2</v>
      </c>
      <c r="K23" s="22">
        <f t="shared" si="1"/>
        <v>12.722727272727271</v>
      </c>
      <c r="L23" s="55">
        <f t="shared" si="2"/>
        <v>6.2499999999999778E-3</v>
      </c>
      <c r="M23" s="44"/>
    </row>
    <row r="24" spans="2:13" x14ac:dyDescent="0.25">
      <c r="B24" s="51">
        <v>7</v>
      </c>
      <c r="C24" s="116">
        <v>0.25694444444444442</v>
      </c>
      <c r="D24" s="59">
        <v>0.26319444444444445</v>
      </c>
      <c r="E24" s="59">
        <v>0.26874999999999999</v>
      </c>
      <c r="F24" s="59">
        <v>0.27708333333333335</v>
      </c>
      <c r="G24" s="59">
        <v>0.28263888888888888</v>
      </c>
      <c r="H24" s="59">
        <v>0.28749999999999998</v>
      </c>
      <c r="I24" s="20">
        <f t="shared" si="3"/>
        <v>9.3299999999999983</v>
      </c>
      <c r="J24" s="57">
        <f t="shared" si="0"/>
        <v>3.0555555555555558E-2</v>
      </c>
      <c r="K24" s="22">
        <f t="shared" si="1"/>
        <v>12.722727272727271</v>
      </c>
      <c r="L24" s="55">
        <f t="shared" si="2"/>
        <v>6.2500000000000333E-3</v>
      </c>
      <c r="M24" s="44"/>
    </row>
    <row r="25" spans="2:13" x14ac:dyDescent="0.25">
      <c r="B25" s="51">
        <v>8</v>
      </c>
      <c r="C25" s="116">
        <v>0.26319444444444445</v>
      </c>
      <c r="D25" s="59">
        <v>0.26944444444444443</v>
      </c>
      <c r="E25" s="59">
        <v>0.27500000000000002</v>
      </c>
      <c r="F25" s="59">
        <v>0.28333333333333333</v>
      </c>
      <c r="G25" s="59">
        <v>0.28888888888888886</v>
      </c>
      <c r="H25" s="89">
        <v>0.29375000000000001</v>
      </c>
      <c r="I25" s="20">
        <f t="shared" si="3"/>
        <v>9.3299999999999983</v>
      </c>
      <c r="J25" s="57">
        <f t="shared" si="0"/>
        <v>3.0555555555555558E-2</v>
      </c>
      <c r="K25" s="22">
        <f t="shared" si="1"/>
        <v>12.722727272727271</v>
      </c>
      <c r="L25" s="55">
        <f t="shared" si="2"/>
        <v>6.2499999999999778E-3</v>
      </c>
      <c r="M25" s="44"/>
    </row>
    <row r="26" spans="2:13" x14ac:dyDescent="0.25">
      <c r="B26" s="51">
        <v>9</v>
      </c>
      <c r="C26" s="117">
        <v>0.26944444444444443</v>
      </c>
      <c r="D26" s="59">
        <v>0.27569444444444446</v>
      </c>
      <c r="E26" s="59">
        <v>0.28125</v>
      </c>
      <c r="F26" s="59">
        <v>0.2895833333333333</v>
      </c>
      <c r="G26" s="59">
        <v>0.2951388888888889</v>
      </c>
      <c r="H26" s="59">
        <v>0.30000000000000004</v>
      </c>
      <c r="I26" s="20">
        <f t="shared" si="3"/>
        <v>9.3299999999999983</v>
      </c>
      <c r="J26" s="57">
        <f t="shared" si="0"/>
        <v>3.0555555555555614E-2</v>
      </c>
      <c r="K26" s="22">
        <f t="shared" si="1"/>
        <v>12.722727272727248</v>
      </c>
      <c r="L26" s="55">
        <f t="shared" si="2"/>
        <v>5.5555555555555913E-3</v>
      </c>
      <c r="M26" s="44"/>
    </row>
    <row r="27" spans="2:13" x14ac:dyDescent="0.25">
      <c r="B27" s="51">
        <v>10</v>
      </c>
      <c r="C27" s="116">
        <v>0.27500000000000002</v>
      </c>
      <c r="D27" s="59">
        <v>0.28125</v>
      </c>
      <c r="E27" s="59">
        <v>0.28680555555555554</v>
      </c>
      <c r="F27" s="59">
        <v>0.2951388888888889</v>
      </c>
      <c r="G27" s="59">
        <v>0.30069444444444449</v>
      </c>
      <c r="H27" s="89">
        <v>0.30555555555555558</v>
      </c>
      <c r="I27" s="20">
        <f t="shared" si="3"/>
        <v>9.3299999999999983</v>
      </c>
      <c r="J27" s="57">
        <f t="shared" si="0"/>
        <v>3.0555555555555558E-2</v>
      </c>
      <c r="K27" s="22">
        <f t="shared" si="1"/>
        <v>12.722727272727271</v>
      </c>
      <c r="L27" s="55">
        <f t="shared" si="2"/>
        <v>6.2499999999999778E-3</v>
      </c>
      <c r="M27" s="44"/>
    </row>
    <row r="28" spans="2:13" x14ac:dyDescent="0.25">
      <c r="B28" s="51">
        <v>11</v>
      </c>
      <c r="C28" s="117">
        <v>0.28125</v>
      </c>
      <c r="D28" s="59">
        <v>0.28749999999999998</v>
      </c>
      <c r="E28" s="59">
        <v>0.29305555555555557</v>
      </c>
      <c r="F28" s="59">
        <v>0.30138888888888893</v>
      </c>
      <c r="G28" s="59">
        <v>0.30694444444444446</v>
      </c>
      <c r="H28" s="59">
        <v>0.31180555555555556</v>
      </c>
      <c r="I28" s="20">
        <f t="shared" si="3"/>
        <v>9.3299999999999983</v>
      </c>
      <c r="J28" s="57">
        <f t="shared" si="0"/>
        <v>3.0555555555555558E-2</v>
      </c>
      <c r="K28" s="22">
        <f t="shared" si="1"/>
        <v>12.722727272727271</v>
      </c>
      <c r="L28" s="55">
        <f t="shared" si="2"/>
        <v>6.2499999999999778E-3</v>
      </c>
      <c r="M28" s="44"/>
    </row>
    <row r="29" spans="2:13" x14ac:dyDescent="0.25">
      <c r="B29" s="51">
        <v>12</v>
      </c>
      <c r="C29" s="116">
        <v>0.28749999999999998</v>
      </c>
      <c r="D29" s="59">
        <v>0.29375000000000001</v>
      </c>
      <c r="E29" s="59">
        <v>0.29930555555555555</v>
      </c>
      <c r="F29" s="59">
        <v>0.30763888888888891</v>
      </c>
      <c r="G29" s="59">
        <v>0.31319444444444444</v>
      </c>
      <c r="H29" s="89">
        <v>0.31805555555555559</v>
      </c>
      <c r="I29" s="20">
        <f t="shared" si="3"/>
        <v>9.3299999999999983</v>
      </c>
      <c r="J29" s="57">
        <f t="shared" si="0"/>
        <v>3.0555555555555614E-2</v>
      </c>
      <c r="K29" s="22">
        <f t="shared" si="1"/>
        <v>12.722727272727248</v>
      </c>
      <c r="L29" s="55">
        <f t="shared" si="2"/>
        <v>6.2500000000000333E-3</v>
      </c>
      <c r="M29" s="44"/>
    </row>
    <row r="30" spans="2:13" x14ac:dyDescent="0.25">
      <c r="B30" s="51">
        <v>13</v>
      </c>
      <c r="C30" s="117">
        <v>0.29375000000000001</v>
      </c>
      <c r="D30" s="59">
        <v>0.30000000000000004</v>
      </c>
      <c r="E30" s="59">
        <v>0.30555555555555558</v>
      </c>
      <c r="F30" s="59">
        <v>0.31388888888888888</v>
      </c>
      <c r="G30" s="59">
        <v>0.31944444444444448</v>
      </c>
      <c r="H30" s="59">
        <v>0.32430555555555557</v>
      </c>
      <c r="I30" s="20">
        <f t="shared" si="3"/>
        <v>9.3299999999999983</v>
      </c>
      <c r="J30" s="57">
        <f t="shared" si="0"/>
        <v>3.0555555555555558E-2</v>
      </c>
      <c r="K30" s="22">
        <f t="shared" si="1"/>
        <v>12.722727272727271</v>
      </c>
      <c r="L30" s="55">
        <f t="shared" si="2"/>
        <v>6.2500000000000333E-3</v>
      </c>
      <c r="M30" s="44"/>
    </row>
    <row r="31" spans="2:13" x14ac:dyDescent="0.25">
      <c r="B31" s="51">
        <v>14</v>
      </c>
      <c r="C31" s="116">
        <v>0.30000000000000004</v>
      </c>
      <c r="D31" s="59">
        <v>0.30625000000000002</v>
      </c>
      <c r="E31" s="59">
        <v>0.31180555555555556</v>
      </c>
      <c r="F31" s="59">
        <v>0.32013888888888892</v>
      </c>
      <c r="G31" s="59">
        <v>0.32569444444444445</v>
      </c>
      <c r="H31" s="89">
        <v>0.3305555555555556</v>
      </c>
      <c r="I31" s="20">
        <f t="shared" si="3"/>
        <v>9.3299999999999983</v>
      </c>
      <c r="J31" s="57">
        <f t="shared" si="0"/>
        <v>3.0555555555555558E-2</v>
      </c>
      <c r="K31" s="22">
        <f t="shared" si="1"/>
        <v>12.722727272727271</v>
      </c>
      <c r="L31" s="55">
        <f t="shared" si="2"/>
        <v>5.5555555555555358E-3</v>
      </c>
      <c r="M31" s="44"/>
    </row>
    <row r="32" spans="2:13" x14ac:dyDescent="0.25">
      <c r="B32" s="51">
        <v>15</v>
      </c>
      <c r="C32" s="117">
        <v>0.30555555555555558</v>
      </c>
      <c r="D32" s="59">
        <v>0.31180555555555556</v>
      </c>
      <c r="E32" s="59">
        <v>0.31736111111111115</v>
      </c>
      <c r="F32" s="59">
        <v>0.32569444444444445</v>
      </c>
      <c r="G32" s="59">
        <v>0.33125000000000004</v>
      </c>
      <c r="H32" s="59">
        <v>0.33611111111111108</v>
      </c>
      <c r="I32" s="20">
        <f t="shared" si="3"/>
        <v>9.3299999999999983</v>
      </c>
      <c r="J32" s="57">
        <f t="shared" si="0"/>
        <v>3.0555555555555503E-2</v>
      </c>
      <c r="K32" s="22">
        <f t="shared" si="1"/>
        <v>12.722727272727294</v>
      </c>
      <c r="L32" s="55">
        <f t="shared" si="2"/>
        <v>6.2499999999999778E-3</v>
      </c>
      <c r="M32" s="44"/>
    </row>
    <row r="33" spans="2:13" x14ac:dyDescent="0.25">
      <c r="B33" s="51">
        <v>16</v>
      </c>
      <c r="C33" s="116">
        <v>0.31180555555555556</v>
      </c>
      <c r="D33" s="59">
        <v>0.31805555555555559</v>
      </c>
      <c r="E33" s="59">
        <v>0.32361111111111113</v>
      </c>
      <c r="F33" s="59">
        <v>0.33194444444444449</v>
      </c>
      <c r="G33" s="59">
        <v>0.33749999999999997</v>
      </c>
      <c r="H33" s="59">
        <v>0.34236111111111112</v>
      </c>
      <c r="I33" s="20">
        <f t="shared" si="3"/>
        <v>9.3299999999999983</v>
      </c>
      <c r="J33" s="57">
        <f t="shared" si="0"/>
        <v>3.0555555555555558E-2</v>
      </c>
      <c r="K33" s="22">
        <f t="shared" si="1"/>
        <v>12.722727272727271</v>
      </c>
      <c r="L33" s="55">
        <f t="shared" si="2"/>
        <v>6.2500000000000333E-3</v>
      </c>
      <c r="M33" s="44"/>
    </row>
    <row r="34" spans="2:13" x14ac:dyDescent="0.25">
      <c r="B34" s="51">
        <v>17</v>
      </c>
      <c r="C34" s="117">
        <v>0.31805555555555559</v>
      </c>
      <c r="D34" s="59">
        <v>0.32430555555555557</v>
      </c>
      <c r="E34" s="59">
        <v>0.32986111111111116</v>
      </c>
      <c r="F34" s="59">
        <v>0.33819444444444441</v>
      </c>
      <c r="G34" s="59">
        <v>0.34375</v>
      </c>
      <c r="H34" s="59">
        <v>0.34861111111111109</v>
      </c>
      <c r="I34" s="20">
        <f t="shared" si="3"/>
        <v>9.3299999999999983</v>
      </c>
      <c r="J34" s="57">
        <f t="shared" si="0"/>
        <v>3.0555555555555503E-2</v>
      </c>
      <c r="K34" s="22">
        <f t="shared" si="1"/>
        <v>12.722727272727294</v>
      </c>
      <c r="L34" s="55">
        <f t="shared" si="2"/>
        <v>6.2499999999999778E-3</v>
      </c>
      <c r="M34" s="44"/>
    </row>
    <row r="35" spans="2:13" x14ac:dyDescent="0.25">
      <c r="B35" s="51">
        <v>18</v>
      </c>
      <c r="C35" s="116">
        <v>0.32430555555555557</v>
      </c>
      <c r="D35" s="59">
        <v>0.3305555555555556</v>
      </c>
      <c r="E35" s="59">
        <v>0.33611111111111108</v>
      </c>
      <c r="F35" s="59">
        <v>0.34444444444444444</v>
      </c>
      <c r="G35" s="59">
        <v>0.35</v>
      </c>
      <c r="H35" s="59">
        <v>0.35486111111111107</v>
      </c>
      <c r="I35" s="20">
        <f t="shared" si="3"/>
        <v>9.3299999999999983</v>
      </c>
      <c r="J35" s="57">
        <f t="shared" si="0"/>
        <v>3.0555555555555503E-2</v>
      </c>
      <c r="K35" s="22">
        <f t="shared" si="1"/>
        <v>12.722727272727294</v>
      </c>
      <c r="L35" s="55">
        <f t="shared" si="2"/>
        <v>6.2500000000000333E-3</v>
      </c>
      <c r="M35" s="44"/>
    </row>
    <row r="36" spans="2:13" x14ac:dyDescent="0.25">
      <c r="B36" s="51">
        <v>19</v>
      </c>
      <c r="C36" s="117">
        <v>0.3305555555555556</v>
      </c>
      <c r="D36" s="59">
        <v>0.33680555555555552</v>
      </c>
      <c r="E36" s="59">
        <v>0.34236111111111112</v>
      </c>
      <c r="F36" s="59">
        <v>0.35069444444444442</v>
      </c>
      <c r="G36" s="59">
        <v>0.35624999999999996</v>
      </c>
      <c r="H36" s="59">
        <v>0.3611111111111111</v>
      </c>
      <c r="I36" s="20">
        <f t="shared" si="3"/>
        <v>9.3299999999999983</v>
      </c>
      <c r="J36" s="57">
        <f t="shared" si="0"/>
        <v>3.0555555555555503E-2</v>
      </c>
      <c r="K36" s="22">
        <f t="shared" si="1"/>
        <v>12.722727272727294</v>
      </c>
      <c r="L36" s="55">
        <f t="shared" si="2"/>
        <v>5.5555555555554803E-3</v>
      </c>
      <c r="M36" s="44"/>
    </row>
    <row r="37" spans="2:13" x14ac:dyDescent="0.25">
      <c r="B37" s="51">
        <v>20</v>
      </c>
      <c r="C37" s="116">
        <v>0.33611111111111108</v>
      </c>
      <c r="D37" s="59">
        <v>0.34236111111111112</v>
      </c>
      <c r="E37" s="59">
        <v>0.34791666666666665</v>
      </c>
      <c r="F37" s="59">
        <v>0.35624999999999996</v>
      </c>
      <c r="G37" s="59">
        <v>0.36180555555555555</v>
      </c>
      <c r="H37" s="59">
        <v>0.36666666666666664</v>
      </c>
      <c r="I37" s="20">
        <f t="shared" si="3"/>
        <v>9.3299999999999983</v>
      </c>
      <c r="J37" s="57">
        <f t="shared" si="0"/>
        <v>3.0555555555555558E-2</v>
      </c>
      <c r="K37" s="22">
        <f t="shared" si="1"/>
        <v>12.722727272727271</v>
      </c>
      <c r="L37" s="55">
        <f t="shared" si="2"/>
        <v>6.2500000000000333E-3</v>
      </c>
      <c r="M37" s="44"/>
    </row>
    <row r="38" spans="2:13" x14ac:dyDescent="0.25">
      <c r="B38" s="51">
        <v>21</v>
      </c>
      <c r="C38" s="116">
        <v>0.34236111111111112</v>
      </c>
      <c r="D38" s="59">
        <v>0.34861111111111109</v>
      </c>
      <c r="E38" s="59">
        <v>0.35416666666666663</v>
      </c>
      <c r="F38" s="59">
        <v>0.36249999999999999</v>
      </c>
      <c r="G38" s="59">
        <v>0.36805555555555552</v>
      </c>
      <c r="H38" s="59">
        <v>0.37291666666666667</v>
      </c>
      <c r="I38" s="20">
        <f t="shared" si="3"/>
        <v>9.3299999999999983</v>
      </c>
      <c r="J38" s="57">
        <f t="shared" si="0"/>
        <v>3.0555555555555558E-2</v>
      </c>
      <c r="K38" s="22">
        <f t="shared" si="1"/>
        <v>12.722727272727271</v>
      </c>
      <c r="L38" s="55">
        <f t="shared" si="2"/>
        <v>6.2499999999999778E-3</v>
      </c>
      <c r="M38" s="44"/>
    </row>
    <row r="39" spans="2:13" x14ac:dyDescent="0.25">
      <c r="B39" s="51">
        <v>22</v>
      </c>
      <c r="C39" s="116">
        <v>0.34861111111111109</v>
      </c>
      <c r="D39" s="59">
        <v>0.35486111111111107</v>
      </c>
      <c r="E39" s="59">
        <v>0.36041666666666666</v>
      </c>
      <c r="F39" s="59">
        <v>0.36874999999999997</v>
      </c>
      <c r="G39" s="59">
        <v>0.37430555555555556</v>
      </c>
      <c r="H39" s="59">
        <v>0.37916666666666665</v>
      </c>
      <c r="I39" s="20">
        <f t="shared" si="3"/>
        <v>9.3299999999999983</v>
      </c>
      <c r="J39" s="57">
        <f t="shared" si="0"/>
        <v>3.0555555555555558E-2</v>
      </c>
      <c r="K39" s="22">
        <f t="shared" si="1"/>
        <v>12.722727272727271</v>
      </c>
      <c r="L39" s="55">
        <f t="shared" si="2"/>
        <v>6.2499999999999778E-3</v>
      </c>
      <c r="M39" s="44"/>
    </row>
    <row r="40" spans="2:13" x14ac:dyDescent="0.25">
      <c r="B40" s="51">
        <v>23</v>
      </c>
      <c r="C40" s="116">
        <v>0.35486111111111107</v>
      </c>
      <c r="D40" s="59">
        <v>0.3611111111111111</v>
      </c>
      <c r="E40" s="59">
        <v>0.36666666666666664</v>
      </c>
      <c r="F40" s="59">
        <v>0.375</v>
      </c>
      <c r="G40" s="59">
        <v>0.38055555555555554</v>
      </c>
      <c r="H40" s="59">
        <v>0.38541666666666669</v>
      </c>
      <c r="I40" s="20">
        <f t="shared" si="3"/>
        <v>9.3299999999999983</v>
      </c>
      <c r="J40" s="57">
        <f t="shared" si="0"/>
        <v>3.0555555555555614E-2</v>
      </c>
      <c r="K40" s="22">
        <f t="shared" si="1"/>
        <v>12.722727272727248</v>
      </c>
      <c r="L40" s="55">
        <f t="shared" si="2"/>
        <v>6.2500000000000333E-3</v>
      </c>
      <c r="M40" s="44"/>
    </row>
    <row r="41" spans="2:13" x14ac:dyDescent="0.25">
      <c r="B41" s="51">
        <v>24</v>
      </c>
      <c r="C41" s="116">
        <v>0.3611111111111111</v>
      </c>
      <c r="D41" s="59">
        <v>0.36736111111111108</v>
      </c>
      <c r="E41" s="59">
        <v>0.37291666666666667</v>
      </c>
      <c r="F41" s="59">
        <v>0.38124999999999998</v>
      </c>
      <c r="G41" s="59">
        <v>0.38680555555555557</v>
      </c>
      <c r="H41" s="59">
        <v>0.39166666666666666</v>
      </c>
      <c r="I41" s="20">
        <f t="shared" si="3"/>
        <v>9.3299999999999983</v>
      </c>
      <c r="J41" s="57">
        <f t="shared" si="0"/>
        <v>3.0555555555555558E-2</v>
      </c>
      <c r="K41" s="22">
        <f t="shared" si="1"/>
        <v>12.722727272727271</v>
      </c>
      <c r="L41" s="55">
        <f t="shared" si="2"/>
        <v>5.5555555555555358E-3</v>
      </c>
      <c r="M41" s="44"/>
    </row>
    <row r="42" spans="2:13" x14ac:dyDescent="0.25">
      <c r="B42" s="51">
        <v>25</v>
      </c>
      <c r="C42" s="116">
        <v>0.36666666666666664</v>
      </c>
      <c r="D42" s="59">
        <v>0.37291666666666667</v>
      </c>
      <c r="E42" s="59">
        <v>0.37847222222222221</v>
      </c>
      <c r="F42" s="59">
        <v>0.38680555555555557</v>
      </c>
      <c r="G42" s="59">
        <v>0.3923611111111111</v>
      </c>
      <c r="H42" s="59">
        <v>0.3972222222222222</v>
      </c>
      <c r="I42" s="20">
        <f t="shared" si="3"/>
        <v>9.3299999999999983</v>
      </c>
      <c r="J42" s="57">
        <f t="shared" si="0"/>
        <v>3.0555555555555558E-2</v>
      </c>
      <c r="K42" s="22">
        <f t="shared" si="1"/>
        <v>12.722727272727271</v>
      </c>
      <c r="L42" s="55">
        <f t="shared" si="2"/>
        <v>6.2500000000000333E-3</v>
      </c>
      <c r="M42" s="44"/>
    </row>
    <row r="43" spans="2:13" x14ac:dyDescent="0.25">
      <c r="B43" s="51">
        <v>26</v>
      </c>
      <c r="C43" s="116">
        <v>0.37291666666666667</v>
      </c>
      <c r="D43" s="59">
        <v>0.37916666666666665</v>
      </c>
      <c r="E43" s="59">
        <v>0.38472222222222224</v>
      </c>
      <c r="F43" s="59">
        <v>0.39305555555555555</v>
      </c>
      <c r="G43" s="59">
        <v>0.39861111111111114</v>
      </c>
      <c r="H43" s="59">
        <v>0.40347222222222223</v>
      </c>
      <c r="I43" s="20">
        <f t="shared" si="3"/>
        <v>9.3299999999999983</v>
      </c>
      <c r="J43" s="57">
        <f t="shared" si="0"/>
        <v>3.0555555555555558E-2</v>
      </c>
      <c r="K43" s="22">
        <f t="shared" si="1"/>
        <v>12.722727272727271</v>
      </c>
      <c r="L43" s="55">
        <f t="shared" si="2"/>
        <v>6.2499999999999778E-3</v>
      </c>
      <c r="M43" s="44"/>
    </row>
    <row r="44" spans="2:13" x14ac:dyDescent="0.25">
      <c r="B44" s="51">
        <v>27</v>
      </c>
      <c r="C44" s="116">
        <v>0.37916666666666665</v>
      </c>
      <c r="D44" s="59">
        <v>0.38541666666666669</v>
      </c>
      <c r="E44" s="59">
        <v>0.39097222222222222</v>
      </c>
      <c r="F44" s="59">
        <v>0.39930555555555558</v>
      </c>
      <c r="G44" s="59">
        <v>0.40486111111111112</v>
      </c>
      <c r="H44" s="59">
        <v>0.40972222222222221</v>
      </c>
      <c r="I44" s="20">
        <f t="shared" si="3"/>
        <v>9.3299999999999983</v>
      </c>
      <c r="J44" s="57">
        <f t="shared" si="0"/>
        <v>3.0555555555555558E-2</v>
      </c>
      <c r="K44" s="22">
        <f t="shared" si="1"/>
        <v>12.722727272727271</v>
      </c>
      <c r="L44" s="55">
        <f t="shared" si="2"/>
        <v>6.2500000000000333E-3</v>
      </c>
      <c r="M44" s="44"/>
    </row>
    <row r="45" spans="2:13" x14ac:dyDescent="0.25">
      <c r="B45" s="51">
        <v>28</v>
      </c>
      <c r="C45" s="116">
        <v>0.38541666666666669</v>
      </c>
      <c r="D45" s="59">
        <v>0.39166666666666666</v>
      </c>
      <c r="E45" s="59">
        <v>0.3972222222222222</v>
      </c>
      <c r="F45" s="59">
        <v>0.40555555555555556</v>
      </c>
      <c r="G45" s="59">
        <v>0.41111111111111109</v>
      </c>
      <c r="H45" s="59">
        <v>0.41597222222222224</v>
      </c>
      <c r="I45" s="20">
        <f t="shared" si="3"/>
        <v>9.3299999999999983</v>
      </c>
      <c r="J45" s="57">
        <f t="shared" si="0"/>
        <v>3.0555555555555558E-2</v>
      </c>
      <c r="K45" s="22">
        <f t="shared" si="1"/>
        <v>12.722727272727271</v>
      </c>
      <c r="L45" s="55">
        <f t="shared" si="2"/>
        <v>6.2499999999999778E-3</v>
      </c>
      <c r="M45" s="44"/>
    </row>
    <row r="46" spans="2:13" x14ac:dyDescent="0.25">
      <c r="B46" s="51">
        <v>29</v>
      </c>
      <c r="C46" s="116">
        <v>0.39166666666666666</v>
      </c>
      <c r="D46" s="59">
        <v>0.39791666666666664</v>
      </c>
      <c r="E46" s="59">
        <v>0.40347222222222223</v>
      </c>
      <c r="F46" s="59">
        <v>0.41180555555555554</v>
      </c>
      <c r="G46" s="59">
        <v>0.41736111111111113</v>
      </c>
      <c r="H46" s="59">
        <v>0.42222222222222222</v>
      </c>
      <c r="I46" s="20">
        <f t="shared" si="3"/>
        <v>9.3299999999999983</v>
      </c>
      <c r="J46" s="57">
        <f t="shared" si="0"/>
        <v>3.0555555555555558E-2</v>
      </c>
      <c r="K46" s="22">
        <f t="shared" si="1"/>
        <v>12.722727272727271</v>
      </c>
      <c r="L46" s="55">
        <f t="shared" si="2"/>
        <v>5.5555555555555358E-3</v>
      </c>
      <c r="M46" s="44"/>
    </row>
    <row r="47" spans="2:13" x14ac:dyDescent="0.25">
      <c r="B47" s="51">
        <v>30</v>
      </c>
      <c r="C47" s="116">
        <v>0.3972222222222222</v>
      </c>
      <c r="D47" s="59">
        <v>0.40347222222222223</v>
      </c>
      <c r="E47" s="59">
        <v>0.40902777777777777</v>
      </c>
      <c r="F47" s="59">
        <v>0.41736111111111113</v>
      </c>
      <c r="G47" s="59">
        <v>0.42291666666666666</v>
      </c>
      <c r="H47" s="59">
        <v>0.42777777777777781</v>
      </c>
      <c r="I47" s="20">
        <f t="shared" si="3"/>
        <v>9.3299999999999983</v>
      </c>
      <c r="J47" s="57">
        <f t="shared" si="0"/>
        <v>3.0555555555555614E-2</v>
      </c>
      <c r="K47" s="22">
        <f t="shared" si="1"/>
        <v>12.722727272727248</v>
      </c>
      <c r="L47" s="55">
        <f t="shared" si="2"/>
        <v>6.2500000000000333E-3</v>
      </c>
      <c r="M47" s="44"/>
    </row>
    <row r="48" spans="2:13" x14ac:dyDescent="0.25">
      <c r="B48" s="51">
        <v>31</v>
      </c>
      <c r="C48" s="116">
        <v>0.40347222222222223</v>
      </c>
      <c r="D48" s="59">
        <v>0.40972222222222221</v>
      </c>
      <c r="E48" s="59">
        <v>0.4152777777777778</v>
      </c>
      <c r="F48" s="59">
        <v>0.4236111111111111</v>
      </c>
      <c r="G48" s="59">
        <v>0.4291666666666667</v>
      </c>
      <c r="H48" s="59">
        <v>0.43402777777777779</v>
      </c>
      <c r="I48" s="20">
        <f t="shared" si="3"/>
        <v>9.3299999999999983</v>
      </c>
      <c r="J48" s="57">
        <f t="shared" si="0"/>
        <v>3.0555555555555558E-2</v>
      </c>
      <c r="K48" s="22">
        <f t="shared" si="1"/>
        <v>12.722727272727271</v>
      </c>
      <c r="L48" s="55">
        <f t="shared" si="2"/>
        <v>6.2499999999999778E-3</v>
      </c>
      <c r="M48" s="44"/>
    </row>
    <row r="49" spans="2:13" x14ac:dyDescent="0.25">
      <c r="B49" s="51">
        <v>32</v>
      </c>
      <c r="C49" s="116">
        <v>0.40972222222222221</v>
      </c>
      <c r="D49" s="59">
        <v>0.41597222222222224</v>
      </c>
      <c r="E49" s="59">
        <v>0.42152777777777778</v>
      </c>
      <c r="F49" s="59">
        <v>0.42986111111111114</v>
      </c>
      <c r="G49" s="59">
        <v>0.43541666666666667</v>
      </c>
      <c r="H49" s="59">
        <v>0.44027777777777777</v>
      </c>
      <c r="I49" s="20">
        <f t="shared" si="3"/>
        <v>9.3299999999999983</v>
      </c>
      <c r="J49" s="57">
        <f t="shared" si="0"/>
        <v>3.0555555555555558E-2</v>
      </c>
      <c r="K49" s="22">
        <f t="shared" si="1"/>
        <v>12.722727272727271</v>
      </c>
      <c r="L49" s="55">
        <f t="shared" si="2"/>
        <v>6.2500000000000333E-3</v>
      </c>
      <c r="M49" s="44"/>
    </row>
    <row r="50" spans="2:13" x14ac:dyDescent="0.25">
      <c r="B50" s="51">
        <v>33</v>
      </c>
      <c r="C50" s="116">
        <v>0.41597222222222224</v>
      </c>
      <c r="D50" s="59">
        <v>0.42222222222222222</v>
      </c>
      <c r="E50" s="59">
        <v>0.42777777777777781</v>
      </c>
      <c r="F50" s="59">
        <v>0.43611111111111112</v>
      </c>
      <c r="G50" s="59">
        <v>0.44166666666666671</v>
      </c>
      <c r="H50" s="59">
        <v>0.4465277777777778</v>
      </c>
      <c r="I50" s="20">
        <f t="shared" si="3"/>
        <v>9.3299999999999983</v>
      </c>
      <c r="J50" s="57">
        <f t="shared" ref="J50:J81" si="4">H50-C50</f>
        <v>3.0555555555555558E-2</v>
      </c>
      <c r="K50" s="22">
        <f t="shared" ref="K50:K81" si="5">60*$I$122/(J50*60*24)</f>
        <v>12.722727272727271</v>
      </c>
      <c r="L50" s="55">
        <f t="shared" ref="L50:L81" si="6">C51-C50</f>
        <v>6.2499999999999778E-3</v>
      </c>
      <c r="M50" s="44"/>
    </row>
    <row r="51" spans="2:13" x14ac:dyDescent="0.25">
      <c r="B51" s="51">
        <v>34</v>
      </c>
      <c r="C51" s="116">
        <v>0.42222222222222222</v>
      </c>
      <c r="D51" s="59">
        <v>0.42847222222222225</v>
      </c>
      <c r="E51" s="59">
        <v>0.43402777777777779</v>
      </c>
      <c r="F51" s="59">
        <v>0.44236111111111115</v>
      </c>
      <c r="G51" s="59">
        <v>0.44791666666666669</v>
      </c>
      <c r="H51" s="59">
        <v>0.45277777777777778</v>
      </c>
      <c r="I51" s="20">
        <f t="shared" si="3"/>
        <v>9.3299999999999983</v>
      </c>
      <c r="J51" s="57">
        <f t="shared" si="4"/>
        <v>3.0555555555555558E-2</v>
      </c>
      <c r="K51" s="22">
        <f t="shared" si="5"/>
        <v>12.722727272727271</v>
      </c>
      <c r="L51" s="55">
        <f t="shared" si="6"/>
        <v>5.5555555555555913E-3</v>
      </c>
      <c r="M51" s="44"/>
    </row>
    <row r="52" spans="2:13" x14ac:dyDescent="0.25">
      <c r="B52" s="51">
        <v>35</v>
      </c>
      <c r="C52" s="116">
        <v>0.42777777777777781</v>
      </c>
      <c r="D52" s="59">
        <v>0.43402777777777779</v>
      </c>
      <c r="E52" s="59">
        <v>0.43958333333333333</v>
      </c>
      <c r="F52" s="59">
        <v>0.44791666666666669</v>
      </c>
      <c r="G52" s="59">
        <v>0.45347222222222222</v>
      </c>
      <c r="H52" s="59">
        <v>0.45833333333333331</v>
      </c>
      <c r="I52" s="20">
        <f t="shared" ref="I52:I83" si="7">I51</f>
        <v>9.3299999999999983</v>
      </c>
      <c r="J52" s="57">
        <f t="shared" si="4"/>
        <v>3.0555555555555503E-2</v>
      </c>
      <c r="K52" s="22">
        <f t="shared" si="5"/>
        <v>12.722727272727294</v>
      </c>
      <c r="L52" s="55">
        <f t="shared" si="6"/>
        <v>6.2499999999999778E-3</v>
      </c>
      <c r="M52" s="44"/>
    </row>
    <row r="53" spans="2:13" x14ac:dyDescent="0.25">
      <c r="B53" s="51">
        <v>36</v>
      </c>
      <c r="C53" s="116">
        <v>0.43402777777777779</v>
      </c>
      <c r="D53" s="59">
        <v>0.44027777777777777</v>
      </c>
      <c r="E53" s="59">
        <v>0.44583333333333336</v>
      </c>
      <c r="F53" s="59">
        <v>0.45416666666666666</v>
      </c>
      <c r="G53" s="59">
        <v>0.4597222222222222</v>
      </c>
      <c r="H53" s="59">
        <v>0.46458333333333329</v>
      </c>
      <c r="I53" s="20">
        <f t="shared" si="7"/>
        <v>9.3299999999999983</v>
      </c>
      <c r="J53" s="57">
        <f t="shared" si="4"/>
        <v>3.0555555555555503E-2</v>
      </c>
      <c r="K53" s="22">
        <f t="shared" si="5"/>
        <v>12.722727272727294</v>
      </c>
      <c r="L53" s="55">
        <f t="shared" si="6"/>
        <v>6.2499999999999778E-3</v>
      </c>
      <c r="M53" s="44"/>
    </row>
    <row r="54" spans="2:13" x14ac:dyDescent="0.25">
      <c r="B54" s="51">
        <v>37</v>
      </c>
      <c r="C54" s="116">
        <v>0.44027777777777777</v>
      </c>
      <c r="D54" s="59">
        <v>0.4465277777777778</v>
      </c>
      <c r="E54" s="59">
        <v>0.45208333333333334</v>
      </c>
      <c r="F54" s="59">
        <v>0.46041666666666664</v>
      </c>
      <c r="G54" s="59">
        <v>0.46597222222222218</v>
      </c>
      <c r="H54" s="59">
        <v>0.47083333333333333</v>
      </c>
      <c r="I54" s="20">
        <f t="shared" si="7"/>
        <v>9.3299999999999983</v>
      </c>
      <c r="J54" s="57">
        <f t="shared" si="4"/>
        <v>3.0555555555555558E-2</v>
      </c>
      <c r="K54" s="22">
        <f t="shared" si="5"/>
        <v>12.722727272727271</v>
      </c>
      <c r="L54" s="55">
        <f t="shared" si="6"/>
        <v>6.2500000000000333E-3</v>
      </c>
      <c r="M54" s="44"/>
    </row>
    <row r="55" spans="2:13" x14ac:dyDescent="0.25">
      <c r="B55" s="51">
        <v>38</v>
      </c>
      <c r="C55" s="116">
        <v>0.4465277777777778</v>
      </c>
      <c r="D55" s="59">
        <v>0.45277777777777778</v>
      </c>
      <c r="E55" s="59">
        <v>0.45833333333333331</v>
      </c>
      <c r="F55" s="59">
        <v>0.46666666666666667</v>
      </c>
      <c r="G55" s="59">
        <v>0.47222222222222221</v>
      </c>
      <c r="H55" s="59">
        <v>0.4770833333333333</v>
      </c>
      <c r="I55" s="20">
        <f t="shared" si="7"/>
        <v>9.3299999999999983</v>
      </c>
      <c r="J55" s="57">
        <f t="shared" si="4"/>
        <v>3.0555555555555503E-2</v>
      </c>
      <c r="K55" s="22">
        <f t="shared" si="5"/>
        <v>12.722727272727294</v>
      </c>
      <c r="L55" s="55">
        <f t="shared" si="6"/>
        <v>6.2499999999999778E-3</v>
      </c>
      <c r="M55" s="44"/>
    </row>
    <row r="56" spans="2:13" x14ac:dyDescent="0.25">
      <c r="B56" s="51">
        <v>39</v>
      </c>
      <c r="C56" s="116">
        <v>0.45277777777777778</v>
      </c>
      <c r="D56" s="59">
        <v>0.45902777777777776</v>
      </c>
      <c r="E56" s="59">
        <v>0.46458333333333329</v>
      </c>
      <c r="F56" s="59">
        <v>0.47291666666666665</v>
      </c>
      <c r="G56" s="59">
        <v>0.47847222222222219</v>
      </c>
      <c r="H56" s="59">
        <v>0.48333333333333334</v>
      </c>
      <c r="I56" s="20">
        <f t="shared" si="7"/>
        <v>9.3299999999999983</v>
      </c>
      <c r="J56" s="57">
        <f t="shared" si="4"/>
        <v>3.0555555555555558E-2</v>
      </c>
      <c r="K56" s="22">
        <f t="shared" si="5"/>
        <v>12.722727272727271</v>
      </c>
      <c r="L56" s="55">
        <f t="shared" si="6"/>
        <v>5.5555555555555358E-3</v>
      </c>
      <c r="M56" s="44"/>
    </row>
    <row r="57" spans="2:13" x14ac:dyDescent="0.25">
      <c r="B57" s="51">
        <v>40</v>
      </c>
      <c r="C57" s="116">
        <v>0.45833333333333331</v>
      </c>
      <c r="D57" s="59">
        <v>0.46458333333333329</v>
      </c>
      <c r="E57" s="59">
        <v>0.47013888888888888</v>
      </c>
      <c r="F57" s="59">
        <v>0.47847222222222219</v>
      </c>
      <c r="G57" s="59">
        <v>0.48402777777777778</v>
      </c>
      <c r="H57" s="59">
        <v>0.48888888888888887</v>
      </c>
      <c r="I57" s="20">
        <f t="shared" si="7"/>
        <v>9.3299999999999983</v>
      </c>
      <c r="J57" s="57">
        <f t="shared" si="4"/>
        <v>3.0555555555555558E-2</v>
      </c>
      <c r="K57" s="22">
        <f t="shared" si="5"/>
        <v>12.722727272727271</v>
      </c>
      <c r="L57" s="55">
        <f t="shared" si="6"/>
        <v>6.2499999999999778E-3</v>
      </c>
      <c r="M57" s="44"/>
    </row>
    <row r="58" spans="2:13" x14ac:dyDescent="0.25">
      <c r="B58" s="51">
        <v>41</v>
      </c>
      <c r="C58" s="116">
        <v>0.46458333333333329</v>
      </c>
      <c r="D58" s="59">
        <v>0.47083333333333333</v>
      </c>
      <c r="E58" s="59">
        <v>0.47638888888888886</v>
      </c>
      <c r="F58" s="59">
        <v>0.48472222222222222</v>
      </c>
      <c r="G58" s="59">
        <v>0.49027777777777776</v>
      </c>
      <c r="H58" s="59">
        <v>0.49513888888888885</v>
      </c>
      <c r="I58" s="20">
        <f t="shared" si="7"/>
        <v>9.3299999999999983</v>
      </c>
      <c r="J58" s="57">
        <f t="shared" si="4"/>
        <v>3.0555555555555558E-2</v>
      </c>
      <c r="K58" s="22">
        <f t="shared" si="5"/>
        <v>12.722727272727271</v>
      </c>
      <c r="L58" s="55">
        <f t="shared" si="6"/>
        <v>6.2500000000000333E-3</v>
      </c>
      <c r="M58" s="44"/>
    </row>
    <row r="59" spans="2:13" x14ac:dyDescent="0.25">
      <c r="B59" s="51">
        <v>42</v>
      </c>
      <c r="C59" s="116">
        <v>0.47083333333333333</v>
      </c>
      <c r="D59" s="59">
        <v>0.4770833333333333</v>
      </c>
      <c r="E59" s="59">
        <v>0.4826388888888889</v>
      </c>
      <c r="F59" s="59">
        <v>0.4909722222222222</v>
      </c>
      <c r="G59" s="59">
        <v>0.49652777777777779</v>
      </c>
      <c r="H59" s="59">
        <v>0.50138888888888888</v>
      </c>
      <c r="I59" s="20">
        <f t="shared" si="7"/>
        <v>9.3299999999999983</v>
      </c>
      <c r="J59" s="57">
        <f t="shared" si="4"/>
        <v>3.0555555555555558E-2</v>
      </c>
      <c r="K59" s="22">
        <f t="shared" si="5"/>
        <v>12.722727272727271</v>
      </c>
      <c r="L59" s="55">
        <f t="shared" si="6"/>
        <v>6.2499999999999778E-3</v>
      </c>
      <c r="M59" s="44"/>
    </row>
    <row r="60" spans="2:13" x14ac:dyDescent="0.25">
      <c r="B60" s="51">
        <v>43</v>
      </c>
      <c r="C60" s="116">
        <v>0.4770833333333333</v>
      </c>
      <c r="D60" s="59">
        <v>0.48333333333333334</v>
      </c>
      <c r="E60" s="59">
        <v>0.48888888888888887</v>
      </c>
      <c r="F60" s="59">
        <v>0.49722222222222223</v>
      </c>
      <c r="G60" s="59">
        <v>0.50277777777777777</v>
      </c>
      <c r="H60" s="59">
        <v>0.50763888888888886</v>
      </c>
      <c r="I60" s="20">
        <f t="shared" si="7"/>
        <v>9.3299999999999983</v>
      </c>
      <c r="J60" s="57">
        <f t="shared" si="4"/>
        <v>3.0555555555555558E-2</v>
      </c>
      <c r="K60" s="22">
        <f t="shared" si="5"/>
        <v>12.722727272727271</v>
      </c>
      <c r="L60" s="55">
        <f t="shared" si="6"/>
        <v>6.2500000000000333E-3</v>
      </c>
      <c r="M60" s="44"/>
    </row>
    <row r="61" spans="2:13" x14ac:dyDescent="0.25">
      <c r="B61" s="51">
        <v>44</v>
      </c>
      <c r="C61" s="116">
        <v>0.48333333333333334</v>
      </c>
      <c r="D61" s="59">
        <v>0.48958333333333331</v>
      </c>
      <c r="E61" s="59">
        <v>0.49513888888888885</v>
      </c>
      <c r="F61" s="59">
        <v>0.50347222222222221</v>
      </c>
      <c r="G61" s="59">
        <v>0.50902777777777775</v>
      </c>
      <c r="H61" s="59">
        <v>0.51388888888888884</v>
      </c>
      <c r="I61" s="20">
        <f t="shared" si="7"/>
        <v>9.3299999999999983</v>
      </c>
      <c r="J61" s="57">
        <f t="shared" si="4"/>
        <v>3.0555555555555503E-2</v>
      </c>
      <c r="K61" s="22">
        <f t="shared" si="5"/>
        <v>12.722727272727294</v>
      </c>
      <c r="L61" s="55">
        <f t="shared" si="6"/>
        <v>5.5555555555555358E-3</v>
      </c>
      <c r="M61" s="44"/>
    </row>
    <row r="62" spans="2:13" x14ac:dyDescent="0.25">
      <c r="B62" s="51">
        <v>45</v>
      </c>
      <c r="C62" s="116">
        <v>0.48888888888888887</v>
      </c>
      <c r="D62" s="59">
        <v>0.49513888888888885</v>
      </c>
      <c r="E62" s="59">
        <v>0.50069444444444444</v>
      </c>
      <c r="F62" s="59">
        <v>0.50902777777777775</v>
      </c>
      <c r="G62" s="59">
        <v>0.51458333333333328</v>
      </c>
      <c r="H62" s="59">
        <v>0.51944444444444449</v>
      </c>
      <c r="I62" s="20">
        <f t="shared" si="7"/>
        <v>9.3299999999999983</v>
      </c>
      <c r="J62" s="57">
        <f t="shared" si="4"/>
        <v>3.0555555555555614E-2</v>
      </c>
      <c r="K62" s="22">
        <f t="shared" si="5"/>
        <v>12.722727272727248</v>
      </c>
      <c r="L62" s="55">
        <f t="shared" si="6"/>
        <v>6.2499999999999778E-3</v>
      </c>
      <c r="M62" s="44"/>
    </row>
    <row r="63" spans="2:13" x14ac:dyDescent="0.25">
      <c r="B63" s="51">
        <v>46</v>
      </c>
      <c r="C63" s="116">
        <v>0.49513888888888885</v>
      </c>
      <c r="D63" s="59">
        <v>0.50138888888888888</v>
      </c>
      <c r="E63" s="59">
        <v>0.50694444444444442</v>
      </c>
      <c r="F63" s="59">
        <v>0.51527777777777772</v>
      </c>
      <c r="G63" s="59">
        <v>0.52083333333333337</v>
      </c>
      <c r="H63" s="59">
        <v>0.52569444444444446</v>
      </c>
      <c r="I63" s="20">
        <f t="shared" si="7"/>
        <v>9.3299999999999983</v>
      </c>
      <c r="J63" s="57">
        <f t="shared" si="4"/>
        <v>3.0555555555555614E-2</v>
      </c>
      <c r="K63" s="22">
        <f t="shared" si="5"/>
        <v>12.722727272727248</v>
      </c>
      <c r="L63" s="55">
        <f t="shared" si="6"/>
        <v>6.2500000000000333E-3</v>
      </c>
      <c r="M63" s="44"/>
    </row>
    <row r="64" spans="2:13" x14ac:dyDescent="0.25">
      <c r="B64" s="51">
        <v>47</v>
      </c>
      <c r="C64" s="116">
        <v>0.50138888888888888</v>
      </c>
      <c r="D64" s="59">
        <v>0.50763888888888886</v>
      </c>
      <c r="E64" s="59">
        <v>0.5131944444444444</v>
      </c>
      <c r="F64" s="59">
        <v>0.52152777777777781</v>
      </c>
      <c r="G64" s="59">
        <v>0.52708333333333335</v>
      </c>
      <c r="H64" s="59">
        <v>0.53194444444444444</v>
      </c>
      <c r="I64" s="20">
        <f t="shared" si="7"/>
        <v>9.3299999999999983</v>
      </c>
      <c r="J64" s="57">
        <f t="shared" si="4"/>
        <v>3.0555555555555558E-2</v>
      </c>
      <c r="K64" s="22">
        <f t="shared" si="5"/>
        <v>12.722727272727271</v>
      </c>
      <c r="L64" s="55">
        <f t="shared" si="6"/>
        <v>6.2499999999999778E-3</v>
      </c>
      <c r="M64" s="44"/>
    </row>
    <row r="65" spans="2:13" x14ac:dyDescent="0.25">
      <c r="B65" s="51">
        <v>48</v>
      </c>
      <c r="C65" s="116">
        <v>0.50763888888888886</v>
      </c>
      <c r="D65" s="59">
        <v>0.51388888888888884</v>
      </c>
      <c r="E65" s="59">
        <v>0.51944444444444449</v>
      </c>
      <c r="F65" s="59">
        <v>0.52777777777777779</v>
      </c>
      <c r="G65" s="59">
        <v>0.53333333333333333</v>
      </c>
      <c r="H65" s="59">
        <v>0.53819444444444442</v>
      </c>
      <c r="I65" s="20">
        <f t="shared" si="7"/>
        <v>9.3299999999999983</v>
      </c>
      <c r="J65" s="57">
        <f t="shared" si="4"/>
        <v>3.0555555555555558E-2</v>
      </c>
      <c r="K65" s="22">
        <f t="shared" si="5"/>
        <v>12.722727272727271</v>
      </c>
      <c r="L65" s="55">
        <f t="shared" si="6"/>
        <v>6.2499999999999778E-3</v>
      </c>
      <c r="M65" s="44"/>
    </row>
    <row r="66" spans="2:13" x14ac:dyDescent="0.25">
      <c r="B66" s="51">
        <v>49</v>
      </c>
      <c r="C66" s="116">
        <v>0.51388888888888884</v>
      </c>
      <c r="D66" s="59">
        <v>0.52013888888888893</v>
      </c>
      <c r="E66" s="59">
        <v>0.52569444444444446</v>
      </c>
      <c r="F66" s="59">
        <v>0.53402777777777777</v>
      </c>
      <c r="G66" s="59">
        <v>0.5395833333333333</v>
      </c>
      <c r="H66" s="59">
        <v>0.5444444444444444</v>
      </c>
      <c r="I66" s="20">
        <f t="shared" si="7"/>
        <v>9.3299999999999983</v>
      </c>
      <c r="J66" s="57">
        <f t="shared" si="4"/>
        <v>3.0555555555555558E-2</v>
      </c>
      <c r="K66" s="22">
        <f t="shared" si="5"/>
        <v>12.722727272727271</v>
      </c>
      <c r="L66" s="55">
        <f t="shared" si="6"/>
        <v>5.5555555555556468E-3</v>
      </c>
      <c r="M66" s="44"/>
    </row>
    <row r="67" spans="2:13" x14ac:dyDescent="0.25">
      <c r="B67" s="51">
        <v>50</v>
      </c>
      <c r="C67" s="116">
        <v>0.51944444444444449</v>
      </c>
      <c r="D67" s="59">
        <v>0.52569444444444446</v>
      </c>
      <c r="E67" s="59">
        <v>0.53125</v>
      </c>
      <c r="F67" s="59">
        <v>0.5395833333333333</v>
      </c>
      <c r="G67" s="59">
        <v>0.54513888888888884</v>
      </c>
      <c r="H67" s="59">
        <v>0.54999999999999993</v>
      </c>
      <c r="I67" s="20">
        <f t="shared" si="7"/>
        <v>9.3299999999999983</v>
      </c>
      <c r="J67" s="57">
        <f t="shared" si="4"/>
        <v>3.0555555555555447E-2</v>
      </c>
      <c r="K67" s="22">
        <f t="shared" si="5"/>
        <v>12.722727272727317</v>
      </c>
      <c r="L67" s="55">
        <f t="shared" si="6"/>
        <v>6.2499999999999778E-3</v>
      </c>
      <c r="M67" s="44"/>
    </row>
    <row r="68" spans="2:13" x14ac:dyDescent="0.25">
      <c r="B68" s="51">
        <v>51</v>
      </c>
      <c r="C68" s="116">
        <v>0.52569444444444446</v>
      </c>
      <c r="D68" s="59">
        <v>0.53194444444444444</v>
      </c>
      <c r="E68" s="59">
        <v>0.53749999999999998</v>
      </c>
      <c r="F68" s="59">
        <v>0.54583333333333328</v>
      </c>
      <c r="G68" s="59">
        <v>0.55138888888888882</v>
      </c>
      <c r="H68" s="59">
        <v>0.55624999999999991</v>
      </c>
      <c r="I68" s="20">
        <f t="shared" si="7"/>
        <v>9.3299999999999983</v>
      </c>
      <c r="J68" s="57">
        <f t="shared" si="4"/>
        <v>3.0555555555555447E-2</v>
      </c>
      <c r="K68" s="22">
        <f t="shared" si="5"/>
        <v>12.722727272727317</v>
      </c>
      <c r="L68" s="55">
        <f t="shared" si="6"/>
        <v>6.2499999999999778E-3</v>
      </c>
      <c r="M68" s="44"/>
    </row>
    <row r="69" spans="2:13" x14ac:dyDescent="0.25">
      <c r="B69" s="51">
        <v>52</v>
      </c>
      <c r="C69" s="116">
        <v>0.53194444444444444</v>
      </c>
      <c r="D69" s="59">
        <v>0.53819444444444442</v>
      </c>
      <c r="E69" s="59">
        <v>0.54374999999999996</v>
      </c>
      <c r="F69" s="59">
        <v>0.55208333333333326</v>
      </c>
      <c r="G69" s="59">
        <v>0.5576388888888888</v>
      </c>
      <c r="H69" s="59">
        <v>0.5625</v>
      </c>
      <c r="I69" s="20">
        <f t="shared" si="7"/>
        <v>9.3299999999999983</v>
      </c>
      <c r="J69" s="57">
        <f t="shared" si="4"/>
        <v>3.0555555555555558E-2</v>
      </c>
      <c r="K69" s="22">
        <f t="shared" si="5"/>
        <v>12.722727272727271</v>
      </c>
      <c r="L69" s="55">
        <f t="shared" si="6"/>
        <v>6.2499999999999778E-3</v>
      </c>
      <c r="M69" s="44"/>
    </row>
    <row r="70" spans="2:13" x14ac:dyDescent="0.25">
      <c r="B70" s="51">
        <v>53</v>
      </c>
      <c r="C70" s="116">
        <v>0.53819444444444442</v>
      </c>
      <c r="D70" s="59">
        <v>0.5444444444444444</v>
      </c>
      <c r="E70" s="59">
        <v>0.54999999999999993</v>
      </c>
      <c r="F70" s="59">
        <v>0.55833333333333335</v>
      </c>
      <c r="G70" s="59">
        <v>0.56388888888888888</v>
      </c>
      <c r="H70" s="59">
        <v>0.56874999999999998</v>
      </c>
      <c r="I70" s="20">
        <f t="shared" si="7"/>
        <v>9.3299999999999983</v>
      </c>
      <c r="J70" s="57">
        <f t="shared" si="4"/>
        <v>3.0555555555555558E-2</v>
      </c>
      <c r="K70" s="22">
        <f t="shared" si="5"/>
        <v>12.722727272727271</v>
      </c>
      <c r="L70" s="55">
        <f t="shared" si="6"/>
        <v>6.2499999999999778E-3</v>
      </c>
      <c r="M70" s="44"/>
    </row>
    <row r="71" spans="2:13" x14ac:dyDescent="0.25">
      <c r="B71" s="51">
        <v>54</v>
      </c>
      <c r="C71" s="116">
        <v>0.5444444444444444</v>
      </c>
      <c r="D71" s="59">
        <v>0.55069444444444438</v>
      </c>
      <c r="E71" s="59">
        <v>0.55624999999999991</v>
      </c>
      <c r="F71" s="59">
        <v>0.56458333333333333</v>
      </c>
      <c r="G71" s="59">
        <v>0.57013888888888886</v>
      </c>
      <c r="H71" s="59">
        <v>0.57499999999999996</v>
      </c>
      <c r="I71" s="20">
        <f t="shared" si="7"/>
        <v>9.3299999999999983</v>
      </c>
      <c r="J71" s="57">
        <f t="shared" si="4"/>
        <v>3.0555555555555558E-2</v>
      </c>
      <c r="K71" s="22">
        <f t="shared" si="5"/>
        <v>12.722727272727271</v>
      </c>
      <c r="L71" s="55">
        <f t="shared" si="6"/>
        <v>5.5555555555555358E-3</v>
      </c>
      <c r="M71" s="44"/>
    </row>
    <row r="72" spans="2:13" x14ac:dyDescent="0.25">
      <c r="B72" s="51">
        <v>55</v>
      </c>
      <c r="C72" s="116">
        <v>0.54999999999999993</v>
      </c>
      <c r="D72" s="59">
        <v>0.55624999999999991</v>
      </c>
      <c r="E72" s="59">
        <v>0.56180555555555556</v>
      </c>
      <c r="F72" s="59">
        <v>0.57013888888888886</v>
      </c>
      <c r="G72" s="59">
        <v>0.5756944444444444</v>
      </c>
      <c r="H72" s="59">
        <v>0.58055555555555549</v>
      </c>
      <c r="I72" s="20">
        <f t="shared" si="7"/>
        <v>9.3299999999999983</v>
      </c>
      <c r="J72" s="57">
        <f t="shared" si="4"/>
        <v>3.0555555555555558E-2</v>
      </c>
      <c r="K72" s="22">
        <f t="shared" si="5"/>
        <v>12.722727272727271</v>
      </c>
      <c r="L72" s="55">
        <f t="shared" si="6"/>
        <v>6.2499999999999778E-3</v>
      </c>
      <c r="M72" s="44"/>
    </row>
    <row r="73" spans="2:13" x14ac:dyDescent="0.25">
      <c r="B73" s="51">
        <v>56</v>
      </c>
      <c r="C73" s="116">
        <v>0.55624999999999991</v>
      </c>
      <c r="D73" s="59">
        <v>0.5625</v>
      </c>
      <c r="E73" s="59">
        <v>0.56805555555555554</v>
      </c>
      <c r="F73" s="59">
        <v>0.57638888888888884</v>
      </c>
      <c r="G73" s="59">
        <v>0.58194444444444438</v>
      </c>
      <c r="H73" s="59">
        <v>0.58680555555555558</v>
      </c>
      <c r="I73" s="20">
        <f t="shared" si="7"/>
        <v>9.3299999999999983</v>
      </c>
      <c r="J73" s="57">
        <f t="shared" si="4"/>
        <v>3.0555555555555669E-2</v>
      </c>
      <c r="K73" s="22">
        <f t="shared" si="5"/>
        <v>12.722727272727225</v>
      </c>
      <c r="L73" s="55">
        <f t="shared" si="6"/>
        <v>6.2500000000000888E-3</v>
      </c>
      <c r="M73" s="44"/>
    </row>
    <row r="74" spans="2:13" x14ac:dyDescent="0.25">
      <c r="B74" s="51">
        <v>57</v>
      </c>
      <c r="C74" s="116">
        <v>0.5625</v>
      </c>
      <c r="D74" s="59">
        <v>0.56874999999999998</v>
      </c>
      <c r="E74" s="59">
        <v>0.57430555555555551</v>
      </c>
      <c r="F74" s="59">
        <v>0.58263888888888882</v>
      </c>
      <c r="G74" s="59">
        <v>0.58819444444444446</v>
      </c>
      <c r="H74" s="59">
        <v>0.59305555555555556</v>
      </c>
      <c r="I74" s="20">
        <f t="shared" si="7"/>
        <v>9.3299999999999983</v>
      </c>
      <c r="J74" s="57">
        <f t="shared" si="4"/>
        <v>3.0555555555555558E-2</v>
      </c>
      <c r="K74" s="22">
        <f t="shared" si="5"/>
        <v>12.722727272727271</v>
      </c>
      <c r="L74" s="55">
        <f t="shared" si="6"/>
        <v>6.2499999999999778E-3</v>
      </c>
      <c r="M74" s="44"/>
    </row>
    <row r="75" spans="2:13" x14ac:dyDescent="0.25">
      <c r="B75" s="51">
        <v>58</v>
      </c>
      <c r="C75" s="116">
        <v>0.56874999999999998</v>
      </c>
      <c r="D75" s="59">
        <v>0.57499999999999996</v>
      </c>
      <c r="E75" s="59">
        <v>0.58055555555555549</v>
      </c>
      <c r="F75" s="59">
        <v>0.58888888888888891</v>
      </c>
      <c r="G75" s="59">
        <v>0.59444444444444444</v>
      </c>
      <c r="H75" s="59">
        <v>0.59930555555555554</v>
      </c>
      <c r="I75" s="20">
        <f t="shared" si="7"/>
        <v>9.3299999999999983</v>
      </c>
      <c r="J75" s="57">
        <f t="shared" si="4"/>
        <v>3.0555555555555558E-2</v>
      </c>
      <c r="K75" s="22">
        <f t="shared" si="5"/>
        <v>12.722727272727271</v>
      </c>
      <c r="L75" s="55">
        <f t="shared" si="6"/>
        <v>1.1805555555555514E-2</v>
      </c>
      <c r="M75" s="44"/>
    </row>
    <row r="76" spans="2:13" x14ac:dyDescent="0.25">
      <c r="B76" s="51">
        <v>59</v>
      </c>
      <c r="C76" s="116">
        <v>0.58055555555555549</v>
      </c>
      <c r="D76" s="59">
        <v>0.58680555555555558</v>
      </c>
      <c r="E76" s="59">
        <v>0.59236111111111112</v>
      </c>
      <c r="F76" s="59">
        <v>0.60069444444444453</v>
      </c>
      <c r="G76" s="59">
        <v>0.60625000000000007</v>
      </c>
      <c r="H76" s="59">
        <v>0.61111111111111116</v>
      </c>
      <c r="I76" s="20">
        <f t="shared" si="7"/>
        <v>9.3299999999999983</v>
      </c>
      <c r="J76" s="57">
        <f t="shared" si="4"/>
        <v>3.0555555555555669E-2</v>
      </c>
      <c r="K76" s="22">
        <f t="shared" si="5"/>
        <v>12.722727272727225</v>
      </c>
      <c r="L76" s="55">
        <f t="shared" si="6"/>
        <v>1.2500000000000067E-2</v>
      </c>
      <c r="M76" s="44"/>
    </row>
    <row r="77" spans="2:13" x14ac:dyDescent="0.25">
      <c r="B77" s="51">
        <v>60</v>
      </c>
      <c r="C77" s="116">
        <v>0.59305555555555556</v>
      </c>
      <c r="D77" s="59">
        <v>0.59930555555555554</v>
      </c>
      <c r="E77" s="59">
        <v>0.60486111111111118</v>
      </c>
      <c r="F77" s="59">
        <v>0.61319444444444449</v>
      </c>
      <c r="G77" s="59">
        <v>0.61875000000000002</v>
      </c>
      <c r="H77" s="59">
        <v>0.62361111111111112</v>
      </c>
      <c r="I77" s="20">
        <f t="shared" si="7"/>
        <v>9.3299999999999983</v>
      </c>
      <c r="J77" s="57">
        <f t="shared" si="4"/>
        <v>3.0555555555555558E-2</v>
      </c>
      <c r="K77" s="22">
        <f t="shared" si="5"/>
        <v>12.722727272727271</v>
      </c>
      <c r="L77" s="55">
        <f t="shared" si="6"/>
        <v>1.8055555555555602E-2</v>
      </c>
      <c r="M77" s="44"/>
    </row>
    <row r="78" spans="2:13" x14ac:dyDescent="0.25">
      <c r="B78" s="51">
        <v>61</v>
      </c>
      <c r="C78" s="116">
        <v>0.61111111111111116</v>
      </c>
      <c r="D78" s="59">
        <v>0.61736111111111114</v>
      </c>
      <c r="E78" s="59">
        <v>0.62291666666666667</v>
      </c>
      <c r="F78" s="59">
        <v>0.63124999999999998</v>
      </c>
      <c r="G78" s="59">
        <v>0.63680555555555551</v>
      </c>
      <c r="H78" s="59">
        <v>0.64166666666666672</v>
      </c>
      <c r="I78" s="20">
        <f t="shared" si="7"/>
        <v>9.3299999999999983</v>
      </c>
      <c r="J78" s="57">
        <f t="shared" si="4"/>
        <v>3.0555555555555558E-2</v>
      </c>
      <c r="K78" s="22">
        <f t="shared" si="5"/>
        <v>12.722727272727271</v>
      </c>
      <c r="L78" s="55">
        <f t="shared" si="6"/>
        <v>1.2499999999999956E-2</v>
      </c>
      <c r="M78" s="44"/>
    </row>
    <row r="79" spans="2:13" x14ac:dyDescent="0.25">
      <c r="B79" s="51">
        <v>62</v>
      </c>
      <c r="C79" s="116">
        <v>0.62361111111111112</v>
      </c>
      <c r="D79" s="59">
        <v>0.62986111111111109</v>
      </c>
      <c r="E79" s="59">
        <v>0.63541666666666663</v>
      </c>
      <c r="F79" s="59">
        <v>0.64375000000000004</v>
      </c>
      <c r="G79" s="59">
        <v>0.64930555555555558</v>
      </c>
      <c r="H79" s="59">
        <v>0.65416666666666667</v>
      </c>
      <c r="I79" s="20">
        <f t="shared" si="7"/>
        <v>9.3299999999999983</v>
      </c>
      <c r="J79" s="57">
        <f t="shared" si="4"/>
        <v>3.0555555555555558E-2</v>
      </c>
      <c r="K79" s="22">
        <f t="shared" si="5"/>
        <v>12.722727272727271</v>
      </c>
      <c r="L79" s="55">
        <f t="shared" si="6"/>
        <v>1.8055555555555602E-2</v>
      </c>
      <c r="M79" s="44"/>
    </row>
    <row r="80" spans="2:13" x14ac:dyDescent="0.25">
      <c r="B80" s="51">
        <v>63</v>
      </c>
      <c r="C80" s="116">
        <v>0.64166666666666672</v>
      </c>
      <c r="D80" s="59">
        <v>0.6479166666666667</v>
      </c>
      <c r="E80" s="59">
        <v>0.65347222222222223</v>
      </c>
      <c r="F80" s="59">
        <v>0.66180555555555554</v>
      </c>
      <c r="G80" s="59">
        <v>0.66736111111111107</v>
      </c>
      <c r="H80" s="59">
        <v>0.67222222222222217</v>
      </c>
      <c r="I80" s="20">
        <f t="shared" si="7"/>
        <v>9.3299999999999983</v>
      </c>
      <c r="J80" s="57">
        <f t="shared" si="4"/>
        <v>3.0555555555555447E-2</v>
      </c>
      <c r="K80" s="22">
        <f t="shared" si="5"/>
        <v>12.722727272727317</v>
      </c>
      <c r="L80" s="55">
        <f t="shared" si="6"/>
        <v>1.2499999999999956E-2</v>
      </c>
      <c r="M80" s="44"/>
    </row>
    <row r="81" spans="2:13" x14ac:dyDescent="0.25">
      <c r="B81" s="51">
        <v>64</v>
      </c>
      <c r="C81" s="116">
        <v>0.65416666666666667</v>
      </c>
      <c r="D81" s="59">
        <v>0.66041666666666665</v>
      </c>
      <c r="E81" s="59">
        <v>0.66597222222222219</v>
      </c>
      <c r="F81" s="59">
        <v>0.67430555555555549</v>
      </c>
      <c r="G81" s="59">
        <v>0.67986111111111103</v>
      </c>
      <c r="H81" s="59">
        <v>0.68472222222222223</v>
      </c>
      <c r="I81" s="20">
        <f t="shared" si="7"/>
        <v>9.3299999999999983</v>
      </c>
      <c r="J81" s="57">
        <f t="shared" si="4"/>
        <v>3.0555555555555558E-2</v>
      </c>
      <c r="K81" s="22">
        <f t="shared" si="5"/>
        <v>12.722727272727271</v>
      </c>
      <c r="L81" s="55">
        <f t="shared" si="6"/>
        <v>1.8055555555555491E-2</v>
      </c>
      <c r="M81" s="44"/>
    </row>
    <row r="82" spans="2:13" x14ac:dyDescent="0.25">
      <c r="B82" s="51">
        <v>65</v>
      </c>
      <c r="C82" s="116">
        <v>0.67222222222222217</v>
      </c>
      <c r="D82" s="59">
        <v>0.67847222222222214</v>
      </c>
      <c r="E82" s="59">
        <v>0.68402777777777779</v>
      </c>
      <c r="F82" s="59">
        <v>0.69236111111111109</v>
      </c>
      <c r="G82" s="59">
        <v>0.69791666666666663</v>
      </c>
      <c r="H82" s="59">
        <v>0.70277777777777772</v>
      </c>
      <c r="I82" s="20">
        <f t="shared" si="7"/>
        <v>9.3299999999999983</v>
      </c>
      <c r="J82" s="57">
        <f t="shared" ref="J82:J106" si="8">H82-C82</f>
        <v>3.0555555555555558E-2</v>
      </c>
      <c r="K82" s="22">
        <f t="shared" ref="K82:K113" si="9">60*$I$122/(J82*60*24)</f>
        <v>12.722727272727271</v>
      </c>
      <c r="L82" s="55">
        <f t="shared" ref="L82:L106" si="10">C83-C82</f>
        <v>1.2500000000000067E-2</v>
      </c>
      <c r="M82" s="44"/>
    </row>
    <row r="83" spans="2:13" x14ac:dyDescent="0.25">
      <c r="B83" s="51">
        <v>66</v>
      </c>
      <c r="C83" s="116">
        <v>0.68472222222222223</v>
      </c>
      <c r="D83" s="59">
        <v>0.69027777777777777</v>
      </c>
      <c r="E83" s="59">
        <v>0.6958333333333333</v>
      </c>
      <c r="F83" s="59">
        <v>0.70347222222222217</v>
      </c>
      <c r="G83" s="59">
        <v>0.70902777777777781</v>
      </c>
      <c r="H83" s="59">
        <v>0.71458333333333335</v>
      </c>
      <c r="I83" s="20">
        <f t="shared" si="7"/>
        <v>9.3299999999999983</v>
      </c>
      <c r="J83" s="57">
        <f t="shared" si="8"/>
        <v>2.9861111111111116E-2</v>
      </c>
      <c r="K83" s="22">
        <f t="shared" si="9"/>
        <v>13.018604651162788</v>
      </c>
      <c r="L83" s="55">
        <f t="shared" si="10"/>
        <v>1.041666666666663E-2</v>
      </c>
      <c r="M83" s="44"/>
    </row>
    <row r="84" spans="2:13" x14ac:dyDescent="0.25">
      <c r="B84" s="51">
        <v>67</v>
      </c>
      <c r="C84" s="116">
        <v>0.69513888888888886</v>
      </c>
      <c r="D84" s="59">
        <v>0.70138888888888884</v>
      </c>
      <c r="E84" s="59">
        <v>0.70694444444444438</v>
      </c>
      <c r="F84" s="59">
        <v>0.71527777777777779</v>
      </c>
      <c r="G84" s="59">
        <v>0.72083333333333333</v>
      </c>
      <c r="H84" s="59">
        <v>0.72569444444444453</v>
      </c>
      <c r="I84" s="20">
        <f t="shared" ref="I84:I117" si="11">I83</f>
        <v>9.3299999999999983</v>
      </c>
      <c r="J84" s="57">
        <f t="shared" si="8"/>
        <v>3.0555555555555669E-2</v>
      </c>
      <c r="K84" s="22">
        <f t="shared" si="9"/>
        <v>12.722727272727225</v>
      </c>
      <c r="L84" s="55">
        <f t="shared" si="10"/>
        <v>1.9444444444444486E-2</v>
      </c>
      <c r="M84" s="44"/>
    </row>
    <row r="85" spans="2:13" x14ac:dyDescent="0.25">
      <c r="B85" s="51">
        <v>68</v>
      </c>
      <c r="C85" s="116">
        <v>0.71458333333333335</v>
      </c>
      <c r="D85" s="59">
        <v>0.72013888888888888</v>
      </c>
      <c r="E85" s="59">
        <v>0.72569444444444453</v>
      </c>
      <c r="F85" s="59">
        <v>0.73333333333333339</v>
      </c>
      <c r="G85" s="59">
        <v>0.73888888888888893</v>
      </c>
      <c r="H85" s="59">
        <v>0.74375000000000002</v>
      </c>
      <c r="I85" s="20">
        <f t="shared" si="11"/>
        <v>9.3299999999999983</v>
      </c>
      <c r="J85" s="57">
        <f t="shared" si="8"/>
        <v>2.9166666666666674E-2</v>
      </c>
      <c r="K85" s="22">
        <f t="shared" si="9"/>
        <v>13.328571428571424</v>
      </c>
      <c r="L85" s="55">
        <f t="shared" si="10"/>
        <v>1.1111111111111183E-2</v>
      </c>
      <c r="M85" s="44"/>
    </row>
    <row r="86" spans="2:13" x14ac:dyDescent="0.25">
      <c r="B86" s="51">
        <v>69</v>
      </c>
      <c r="C86" s="116">
        <v>0.72569444444444453</v>
      </c>
      <c r="D86" s="59">
        <v>0.73194444444444451</v>
      </c>
      <c r="E86" s="59">
        <v>0.73750000000000004</v>
      </c>
      <c r="F86" s="59">
        <v>0.74583333333333335</v>
      </c>
      <c r="G86" s="59">
        <v>0.75138888888888888</v>
      </c>
      <c r="H86" s="59">
        <v>0.75624999999999998</v>
      </c>
      <c r="I86" s="20">
        <f t="shared" si="11"/>
        <v>9.3299999999999983</v>
      </c>
      <c r="J86" s="57">
        <f t="shared" si="8"/>
        <v>3.0555555555555447E-2</v>
      </c>
      <c r="K86" s="22">
        <f t="shared" si="9"/>
        <v>12.722727272727317</v>
      </c>
      <c r="L86" s="55">
        <f t="shared" si="10"/>
        <v>7.6388888888888618E-3</v>
      </c>
      <c r="M86" s="44"/>
    </row>
    <row r="87" spans="2:13" x14ac:dyDescent="0.25">
      <c r="B87" s="51">
        <v>70</v>
      </c>
      <c r="C87" s="116">
        <v>0.73333333333333339</v>
      </c>
      <c r="D87" s="59">
        <v>0.73958333333333337</v>
      </c>
      <c r="E87" s="59">
        <v>0.74513888888888891</v>
      </c>
      <c r="F87" s="59">
        <v>0.75347222222222221</v>
      </c>
      <c r="G87" s="59">
        <v>0.75902777777777775</v>
      </c>
      <c r="H87" s="59">
        <v>0.76388888888888884</v>
      </c>
      <c r="I87" s="20">
        <f t="shared" si="11"/>
        <v>9.3299999999999983</v>
      </c>
      <c r="J87" s="57">
        <f t="shared" si="8"/>
        <v>3.0555555555555447E-2</v>
      </c>
      <c r="K87" s="22">
        <f t="shared" si="9"/>
        <v>12.722727272727317</v>
      </c>
      <c r="L87" s="55">
        <f t="shared" si="10"/>
        <v>1.041666666666663E-2</v>
      </c>
      <c r="M87" s="44"/>
    </row>
    <row r="88" spans="2:13" x14ac:dyDescent="0.25">
      <c r="B88" s="51">
        <v>71</v>
      </c>
      <c r="C88" s="116">
        <v>0.74375000000000002</v>
      </c>
      <c r="D88" s="59">
        <v>0.75</v>
      </c>
      <c r="E88" s="59">
        <v>0.75555555555555554</v>
      </c>
      <c r="F88" s="59">
        <v>0.76388888888888884</v>
      </c>
      <c r="G88" s="59">
        <v>0.76944444444444449</v>
      </c>
      <c r="H88" s="59">
        <v>0.77430555555555558</v>
      </c>
      <c r="I88" s="20">
        <f t="shared" si="11"/>
        <v>9.3299999999999983</v>
      </c>
      <c r="J88" s="57">
        <f t="shared" si="8"/>
        <v>3.0555555555555558E-2</v>
      </c>
      <c r="K88" s="22">
        <f t="shared" si="9"/>
        <v>12.722727272727271</v>
      </c>
      <c r="L88" s="55">
        <f t="shared" si="10"/>
        <v>1.041666666666663E-2</v>
      </c>
      <c r="M88" s="44"/>
    </row>
    <row r="89" spans="2:13" x14ac:dyDescent="0.25">
      <c r="B89" s="51">
        <v>72</v>
      </c>
      <c r="C89" s="116">
        <v>0.75416666666666665</v>
      </c>
      <c r="D89" s="59">
        <v>0.76041666666666663</v>
      </c>
      <c r="E89" s="59">
        <v>0.76597222222222228</v>
      </c>
      <c r="F89" s="59">
        <v>0.77430555555555558</v>
      </c>
      <c r="G89" s="59">
        <v>0.77986111111111112</v>
      </c>
      <c r="H89" s="59">
        <v>0.78472222222222221</v>
      </c>
      <c r="I89" s="20">
        <f t="shared" si="11"/>
        <v>9.3299999999999983</v>
      </c>
      <c r="J89" s="57">
        <f t="shared" si="8"/>
        <v>3.0555555555555558E-2</v>
      </c>
      <c r="K89" s="22">
        <f t="shared" si="9"/>
        <v>12.722727272727271</v>
      </c>
      <c r="L89" s="55">
        <f t="shared" si="10"/>
        <v>9.7222222222221877E-3</v>
      </c>
      <c r="M89" s="44"/>
    </row>
    <row r="90" spans="2:13" x14ac:dyDescent="0.25">
      <c r="B90" s="51">
        <v>73</v>
      </c>
      <c r="C90" s="116">
        <v>0.76388888888888884</v>
      </c>
      <c r="D90" s="59">
        <v>0.77013888888888893</v>
      </c>
      <c r="E90" s="59">
        <v>0.77569444444444446</v>
      </c>
      <c r="F90" s="59">
        <v>0.78402777777777777</v>
      </c>
      <c r="G90" s="59">
        <v>0.7895833333333333</v>
      </c>
      <c r="H90" s="59">
        <v>0.7944444444444444</v>
      </c>
      <c r="I90" s="20">
        <f t="shared" si="11"/>
        <v>9.3299999999999983</v>
      </c>
      <c r="J90" s="57">
        <f t="shared" si="8"/>
        <v>3.0555555555555558E-2</v>
      </c>
      <c r="K90" s="22">
        <f t="shared" si="9"/>
        <v>12.722727272727271</v>
      </c>
      <c r="L90" s="55">
        <f t="shared" si="10"/>
        <v>1.0416666666666741E-2</v>
      </c>
      <c r="M90" s="44"/>
    </row>
    <row r="91" spans="2:13" x14ac:dyDescent="0.25">
      <c r="B91" s="51">
        <v>74</v>
      </c>
      <c r="C91" s="116">
        <v>0.77430555555555558</v>
      </c>
      <c r="D91" s="59">
        <v>0.78055555555555556</v>
      </c>
      <c r="E91" s="59">
        <v>0.78611111111111109</v>
      </c>
      <c r="F91" s="59">
        <v>0.7944444444444444</v>
      </c>
      <c r="G91" s="59">
        <v>0.79999999999999993</v>
      </c>
      <c r="H91" s="59">
        <v>0.80486111111111103</v>
      </c>
      <c r="I91" s="20">
        <f t="shared" si="11"/>
        <v>9.3299999999999983</v>
      </c>
      <c r="J91" s="57">
        <f t="shared" si="8"/>
        <v>3.0555555555555447E-2</v>
      </c>
      <c r="K91" s="22">
        <f t="shared" si="9"/>
        <v>12.722727272727317</v>
      </c>
      <c r="L91" s="55">
        <f t="shared" si="10"/>
        <v>1.041666666666663E-2</v>
      </c>
      <c r="M91" s="44"/>
    </row>
    <row r="92" spans="2:13" x14ac:dyDescent="0.25">
      <c r="B92" s="51">
        <v>75</v>
      </c>
      <c r="C92" s="116">
        <v>0.78472222222222221</v>
      </c>
      <c r="D92" s="59">
        <v>0.79097222222222219</v>
      </c>
      <c r="E92" s="59">
        <v>0.79652777777777772</v>
      </c>
      <c r="F92" s="59">
        <v>0.80486111111111103</v>
      </c>
      <c r="G92" s="59">
        <v>0.81041666666666667</v>
      </c>
      <c r="H92" s="59">
        <v>0.81527777777777777</v>
      </c>
      <c r="I92" s="20">
        <f t="shared" si="11"/>
        <v>9.3299999999999983</v>
      </c>
      <c r="J92" s="57">
        <f t="shared" si="8"/>
        <v>3.0555555555555558E-2</v>
      </c>
      <c r="K92" s="22">
        <f t="shared" si="9"/>
        <v>12.722727272727271</v>
      </c>
      <c r="L92" s="55">
        <f t="shared" si="10"/>
        <v>9.7222222222221877E-3</v>
      </c>
      <c r="M92" s="44"/>
    </row>
    <row r="93" spans="2:13" x14ac:dyDescent="0.25">
      <c r="B93" s="51">
        <v>76</v>
      </c>
      <c r="C93" s="116">
        <v>0.7944444444444444</v>
      </c>
      <c r="D93" s="59">
        <v>0.80069444444444438</v>
      </c>
      <c r="E93" s="59">
        <v>0.80624999999999991</v>
      </c>
      <c r="F93" s="59">
        <v>0.81458333333333333</v>
      </c>
      <c r="G93" s="59">
        <v>0.82013888888888886</v>
      </c>
      <c r="H93" s="59">
        <v>0.82499999999999996</v>
      </c>
      <c r="I93" s="20">
        <f t="shared" si="11"/>
        <v>9.3299999999999983</v>
      </c>
      <c r="J93" s="57">
        <f t="shared" si="8"/>
        <v>3.0555555555555558E-2</v>
      </c>
      <c r="K93" s="22">
        <f t="shared" si="9"/>
        <v>12.722727272727271</v>
      </c>
      <c r="L93" s="55">
        <f t="shared" si="10"/>
        <v>1.041666666666663E-2</v>
      </c>
      <c r="M93" s="44"/>
    </row>
    <row r="94" spans="2:13" x14ac:dyDescent="0.25">
      <c r="B94" s="51">
        <v>77</v>
      </c>
      <c r="C94" s="116">
        <v>0.80486111111111103</v>
      </c>
      <c r="D94" s="59">
        <v>0.81111111111111112</v>
      </c>
      <c r="E94" s="59">
        <v>0.81666666666666665</v>
      </c>
      <c r="F94" s="59">
        <v>0.82499999999999996</v>
      </c>
      <c r="G94" s="59">
        <v>0.83055555555555549</v>
      </c>
      <c r="H94" s="59">
        <v>0.8354166666666667</v>
      </c>
      <c r="I94" s="20">
        <f t="shared" si="11"/>
        <v>9.3299999999999983</v>
      </c>
      <c r="J94" s="57">
        <f t="shared" si="8"/>
        <v>3.0555555555555669E-2</v>
      </c>
      <c r="K94" s="22">
        <f t="shared" si="9"/>
        <v>12.722727272727225</v>
      </c>
      <c r="L94" s="55">
        <f t="shared" si="10"/>
        <v>1.0416666666666741E-2</v>
      </c>
      <c r="M94" s="44"/>
    </row>
    <row r="95" spans="2:13" x14ac:dyDescent="0.25">
      <c r="B95" s="51">
        <v>78</v>
      </c>
      <c r="C95" s="116">
        <v>0.81527777777777777</v>
      </c>
      <c r="D95" s="59">
        <v>0.82152777777777775</v>
      </c>
      <c r="E95" s="59">
        <v>0.82708333333333328</v>
      </c>
      <c r="F95" s="59">
        <v>0.8354166666666667</v>
      </c>
      <c r="G95" s="59">
        <v>0.84097222222222223</v>
      </c>
      <c r="H95" s="59">
        <v>0.84583333333333333</v>
      </c>
      <c r="I95" s="20">
        <f t="shared" si="11"/>
        <v>9.3299999999999983</v>
      </c>
      <c r="J95" s="57">
        <f t="shared" si="8"/>
        <v>3.0555555555555558E-2</v>
      </c>
      <c r="K95" s="22">
        <f t="shared" si="9"/>
        <v>12.722727272727271</v>
      </c>
      <c r="L95" s="55">
        <f t="shared" si="10"/>
        <v>9.7222222222221877E-3</v>
      </c>
      <c r="M95" s="44"/>
    </row>
    <row r="96" spans="2:13" x14ac:dyDescent="0.25">
      <c r="B96" s="51">
        <v>79</v>
      </c>
      <c r="C96" s="116">
        <v>0.82499999999999996</v>
      </c>
      <c r="D96" s="59">
        <v>0.83124999999999993</v>
      </c>
      <c r="E96" s="59">
        <v>0.83680555555555558</v>
      </c>
      <c r="F96" s="59">
        <v>0.84513888888888888</v>
      </c>
      <c r="G96" s="59">
        <v>0.85069444444444453</v>
      </c>
      <c r="H96" s="59">
        <v>0.85555555555555562</v>
      </c>
      <c r="I96" s="20">
        <f t="shared" si="11"/>
        <v>9.3299999999999983</v>
      </c>
      <c r="J96" s="57">
        <f t="shared" si="8"/>
        <v>3.0555555555555669E-2</v>
      </c>
      <c r="K96" s="22">
        <f t="shared" si="9"/>
        <v>12.722727272727225</v>
      </c>
      <c r="L96" s="55">
        <f t="shared" si="10"/>
        <v>1.0416666666666741E-2</v>
      </c>
      <c r="M96" s="44"/>
    </row>
    <row r="97" spans="2:13" x14ac:dyDescent="0.25">
      <c r="B97" s="51">
        <v>80</v>
      </c>
      <c r="C97" s="116">
        <v>0.8354166666666667</v>
      </c>
      <c r="D97" s="59">
        <v>0.84166666666666667</v>
      </c>
      <c r="E97" s="59">
        <v>0.84722222222222221</v>
      </c>
      <c r="F97" s="59">
        <v>0.85555555555555562</v>
      </c>
      <c r="G97" s="59">
        <v>0.86111111111111116</v>
      </c>
      <c r="H97" s="59">
        <v>0.86597222222222225</v>
      </c>
      <c r="I97" s="20">
        <f t="shared" si="11"/>
        <v>9.3299999999999983</v>
      </c>
      <c r="J97" s="57">
        <f t="shared" si="8"/>
        <v>3.0555555555555558E-2</v>
      </c>
      <c r="K97" s="22">
        <f t="shared" si="9"/>
        <v>12.722727272727271</v>
      </c>
      <c r="L97" s="55">
        <f t="shared" si="10"/>
        <v>1.041666666666663E-2</v>
      </c>
      <c r="M97" s="44"/>
    </row>
    <row r="98" spans="2:13" x14ac:dyDescent="0.25">
      <c r="B98" s="51">
        <v>81</v>
      </c>
      <c r="C98" s="116">
        <v>0.84583333333333333</v>
      </c>
      <c r="D98" s="59">
        <v>0.85208333333333341</v>
      </c>
      <c r="E98" s="59">
        <v>0.85763888888888895</v>
      </c>
      <c r="F98" s="59">
        <v>0.86597222222222225</v>
      </c>
      <c r="G98" s="59">
        <v>0.87152777777777779</v>
      </c>
      <c r="H98" s="59">
        <v>0.87638888888888888</v>
      </c>
      <c r="I98" s="20">
        <f t="shared" si="11"/>
        <v>9.3299999999999983</v>
      </c>
      <c r="J98" s="57">
        <f t="shared" si="8"/>
        <v>3.0555555555555558E-2</v>
      </c>
      <c r="K98" s="22">
        <f t="shared" si="9"/>
        <v>12.722727272727271</v>
      </c>
      <c r="L98" s="55">
        <f t="shared" si="10"/>
        <v>9.7222222222222987E-3</v>
      </c>
      <c r="M98" s="44"/>
    </row>
    <row r="99" spans="2:13" x14ac:dyDescent="0.25">
      <c r="B99" s="51">
        <v>82</v>
      </c>
      <c r="C99" s="116">
        <v>0.85555555555555562</v>
      </c>
      <c r="D99" s="59">
        <v>0.8618055555555556</v>
      </c>
      <c r="E99" s="59">
        <v>0.86736111111111114</v>
      </c>
      <c r="F99" s="59">
        <v>0.87569444444444444</v>
      </c>
      <c r="G99" s="59">
        <v>0.88124999999999998</v>
      </c>
      <c r="H99" s="59">
        <v>0.88611111111111107</v>
      </c>
      <c r="I99" s="20">
        <f t="shared" si="11"/>
        <v>9.3299999999999983</v>
      </c>
      <c r="J99" s="57">
        <f t="shared" si="8"/>
        <v>3.0555555555555447E-2</v>
      </c>
      <c r="K99" s="22">
        <f t="shared" si="9"/>
        <v>12.722727272727317</v>
      </c>
      <c r="L99" s="55">
        <f t="shared" si="10"/>
        <v>1.041666666666663E-2</v>
      </c>
      <c r="M99" s="44"/>
    </row>
    <row r="100" spans="2:13" x14ac:dyDescent="0.25">
      <c r="B100" s="51">
        <v>83</v>
      </c>
      <c r="C100" s="116">
        <v>0.86597222222222225</v>
      </c>
      <c r="D100" s="59">
        <v>0.87222222222222223</v>
      </c>
      <c r="E100" s="59">
        <v>0.87777777777777777</v>
      </c>
      <c r="F100" s="59">
        <v>0.88611111111111107</v>
      </c>
      <c r="G100" s="59">
        <v>0.89166666666666672</v>
      </c>
      <c r="H100" s="59">
        <v>0.89652777777777781</v>
      </c>
      <c r="I100" s="20">
        <f t="shared" si="11"/>
        <v>9.3299999999999983</v>
      </c>
      <c r="J100" s="57">
        <f t="shared" si="8"/>
        <v>3.0555555555555558E-2</v>
      </c>
      <c r="K100" s="22">
        <f t="shared" si="9"/>
        <v>12.722727272727271</v>
      </c>
      <c r="L100" s="55">
        <f t="shared" si="10"/>
        <v>1.041666666666663E-2</v>
      </c>
      <c r="M100" s="44"/>
    </row>
    <row r="101" spans="2:13" x14ac:dyDescent="0.25">
      <c r="B101" s="51">
        <v>84</v>
      </c>
      <c r="C101" s="116">
        <v>0.87638888888888888</v>
      </c>
      <c r="D101" s="59">
        <v>0.88263888888888886</v>
      </c>
      <c r="E101" s="59">
        <v>0.8881944444444444</v>
      </c>
      <c r="F101" s="59">
        <v>0.89652777777777781</v>
      </c>
      <c r="G101" s="59">
        <v>0.90208333333333335</v>
      </c>
      <c r="H101" s="59">
        <v>0.90694444444444444</v>
      </c>
      <c r="I101" s="20">
        <f t="shared" si="11"/>
        <v>9.3299999999999983</v>
      </c>
      <c r="J101" s="57">
        <f t="shared" si="8"/>
        <v>3.0555555555555558E-2</v>
      </c>
      <c r="K101" s="22">
        <f t="shared" si="9"/>
        <v>12.722727272727271</v>
      </c>
      <c r="L101" s="55">
        <f t="shared" si="10"/>
        <v>9.7222222222221877E-3</v>
      </c>
      <c r="M101" s="44"/>
    </row>
    <row r="102" spans="2:13" x14ac:dyDescent="0.25">
      <c r="B102" s="51">
        <v>85</v>
      </c>
      <c r="C102" s="116">
        <v>0.88611111111111107</v>
      </c>
      <c r="D102" s="59">
        <v>0.89236111111111116</v>
      </c>
      <c r="E102" s="59">
        <v>0.8979166666666667</v>
      </c>
      <c r="F102" s="59">
        <v>0.90625</v>
      </c>
      <c r="G102" s="59">
        <v>0.91180555555555554</v>
      </c>
      <c r="H102" s="59">
        <v>0.91666666666666663</v>
      </c>
      <c r="I102" s="20">
        <f t="shared" si="11"/>
        <v>9.3299999999999983</v>
      </c>
      <c r="J102" s="57">
        <f t="shared" si="8"/>
        <v>3.0555555555555558E-2</v>
      </c>
      <c r="K102" s="22">
        <f t="shared" si="9"/>
        <v>12.722727272727271</v>
      </c>
      <c r="L102" s="55">
        <f t="shared" si="10"/>
        <v>1.0416666666666741E-2</v>
      </c>
      <c r="M102" s="44"/>
    </row>
    <row r="103" spans="2:13" x14ac:dyDescent="0.25">
      <c r="B103" s="51">
        <v>86</v>
      </c>
      <c r="C103" s="116">
        <v>0.89652777777777781</v>
      </c>
      <c r="D103" s="59">
        <v>0.90277777777777779</v>
      </c>
      <c r="E103" s="59">
        <v>0.90833333333333333</v>
      </c>
      <c r="F103" s="59">
        <v>0.91666666666666663</v>
      </c>
      <c r="G103" s="59">
        <v>0.92222222222222217</v>
      </c>
      <c r="H103" s="59">
        <v>0.92708333333333326</v>
      </c>
      <c r="I103" s="20">
        <f t="shared" si="11"/>
        <v>9.3299999999999983</v>
      </c>
      <c r="J103" s="57">
        <f t="shared" si="8"/>
        <v>3.0555555555555447E-2</v>
      </c>
      <c r="K103" s="22">
        <f t="shared" si="9"/>
        <v>12.722727272727317</v>
      </c>
      <c r="L103" s="55">
        <f t="shared" si="10"/>
        <v>1.041666666666663E-2</v>
      </c>
      <c r="M103" s="44"/>
    </row>
    <row r="104" spans="2:13" x14ac:dyDescent="0.25">
      <c r="B104" s="51">
        <v>87</v>
      </c>
      <c r="C104" s="116">
        <v>0.90694444444444444</v>
      </c>
      <c r="D104" s="59">
        <v>0.91319444444444442</v>
      </c>
      <c r="E104" s="59">
        <v>0.91874999999999996</v>
      </c>
      <c r="F104" s="59">
        <v>0.92708333333333326</v>
      </c>
      <c r="G104" s="59">
        <v>0.9326388888888888</v>
      </c>
      <c r="H104" s="59">
        <v>0.9375</v>
      </c>
      <c r="I104" s="20">
        <f t="shared" si="11"/>
        <v>9.3299999999999983</v>
      </c>
      <c r="J104" s="57">
        <f t="shared" si="8"/>
        <v>3.0555555555555558E-2</v>
      </c>
      <c r="K104" s="22">
        <f t="shared" si="9"/>
        <v>12.722727272727271</v>
      </c>
      <c r="L104" s="55">
        <f t="shared" si="10"/>
        <v>9.7222222222221877E-3</v>
      </c>
      <c r="M104" s="44"/>
    </row>
    <row r="105" spans="2:13" x14ac:dyDescent="0.25">
      <c r="B105" s="51">
        <v>88</v>
      </c>
      <c r="C105" s="116">
        <v>0.91666666666666663</v>
      </c>
      <c r="D105" s="59">
        <v>0.92222222222222217</v>
      </c>
      <c r="E105" s="59">
        <v>0.9277777777777777</v>
      </c>
      <c r="F105" s="59">
        <v>0.93541666666666667</v>
      </c>
      <c r="G105" s="59">
        <v>0.94097222222222221</v>
      </c>
      <c r="H105" s="59">
        <v>0.94513888888888886</v>
      </c>
      <c r="I105" s="20">
        <f t="shared" si="11"/>
        <v>9.3299999999999983</v>
      </c>
      <c r="J105" s="57">
        <f t="shared" si="8"/>
        <v>2.8472222222222232E-2</v>
      </c>
      <c r="K105" s="22">
        <f t="shared" si="9"/>
        <v>13.653658536585359</v>
      </c>
      <c r="L105" s="55">
        <f t="shared" si="10"/>
        <v>1.041666666666663E-2</v>
      </c>
      <c r="M105" s="44"/>
    </row>
    <row r="106" spans="2:13" x14ac:dyDescent="0.25">
      <c r="B106" s="51">
        <v>89</v>
      </c>
      <c r="C106" s="116">
        <v>0.92708333333333326</v>
      </c>
      <c r="D106" s="59">
        <v>0.9326388888888888</v>
      </c>
      <c r="E106" s="59">
        <v>0.93819444444444444</v>
      </c>
      <c r="F106" s="59">
        <v>0.9458333333333333</v>
      </c>
      <c r="G106" s="59">
        <v>0.95138888888888884</v>
      </c>
      <c r="H106" s="59">
        <v>0.95555555555555549</v>
      </c>
      <c r="I106" s="20">
        <f t="shared" si="11"/>
        <v>9.3299999999999983</v>
      </c>
      <c r="J106" s="57">
        <f t="shared" si="8"/>
        <v>2.8472222222222232E-2</v>
      </c>
      <c r="K106" s="22">
        <f t="shared" si="9"/>
        <v>13.653658536585359</v>
      </c>
      <c r="L106" s="55">
        <f t="shared" si="10"/>
        <v>9.0277777777778567E-3</v>
      </c>
      <c r="M106" s="44"/>
    </row>
    <row r="107" spans="2:13" x14ac:dyDescent="0.25">
      <c r="B107" s="51">
        <v>90</v>
      </c>
      <c r="C107" s="116">
        <v>0.93611111111111112</v>
      </c>
      <c r="D107" s="59">
        <v>0.94166666666666665</v>
      </c>
      <c r="E107" s="59">
        <v>0.94722222222222219</v>
      </c>
      <c r="F107" s="59">
        <v>0.95486111111111105</v>
      </c>
      <c r="G107" s="59">
        <v>0.9604166666666667</v>
      </c>
      <c r="H107" s="59">
        <v>0.96458333333333335</v>
      </c>
      <c r="I107" s="20">
        <f t="shared" si="11"/>
        <v>9.3299999999999983</v>
      </c>
      <c r="J107" s="57">
        <f t="shared" ref="J107:J110" si="12">H107-C107</f>
        <v>2.8472222222222232E-2</v>
      </c>
      <c r="K107" s="22">
        <f t="shared" si="9"/>
        <v>13.653658536585359</v>
      </c>
      <c r="L107" s="55">
        <f t="shared" ref="L107:L110" si="13">C108-C107</f>
        <v>9.0277777777777457E-3</v>
      </c>
      <c r="M107" s="44"/>
    </row>
    <row r="108" spans="2:13" x14ac:dyDescent="0.25">
      <c r="B108" s="51">
        <v>91</v>
      </c>
      <c r="C108" s="116">
        <v>0.94513888888888886</v>
      </c>
      <c r="D108" s="59">
        <v>0.9506944444444444</v>
      </c>
      <c r="E108" s="59">
        <v>0.95624999999999993</v>
      </c>
      <c r="F108" s="59">
        <v>0.96388888888888891</v>
      </c>
      <c r="G108" s="59">
        <v>0.96944444444444444</v>
      </c>
      <c r="H108" s="59">
        <v>0.97361111111111109</v>
      </c>
      <c r="I108" s="20">
        <f t="shared" si="11"/>
        <v>9.3299999999999983</v>
      </c>
      <c r="J108" s="57">
        <f t="shared" si="12"/>
        <v>2.8472222222222232E-2</v>
      </c>
      <c r="K108" s="22">
        <f t="shared" si="9"/>
        <v>13.653658536585359</v>
      </c>
      <c r="L108" s="55">
        <f t="shared" si="13"/>
        <v>1.041666666666663E-2</v>
      </c>
      <c r="M108" s="44"/>
    </row>
    <row r="109" spans="2:13" x14ac:dyDescent="0.25">
      <c r="B109" s="51">
        <v>92</v>
      </c>
      <c r="C109" s="116">
        <v>0.95555555555555549</v>
      </c>
      <c r="D109" s="59">
        <v>0.96111111111111114</v>
      </c>
      <c r="E109" s="59">
        <v>0.96666666666666667</v>
      </c>
      <c r="F109" s="59">
        <v>0.97430555555555554</v>
      </c>
      <c r="G109" s="59">
        <v>0.97986111111111118</v>
      </c>
      <c r="H109" s="59">
        <v>0.98402777777777783</v>
      </c>
      <c r="I109" s="20">
        <f t="shared" si="11"/>
        <v>9.3299999999999983</v>
      </c>
      <c r="J109" s="57">
        <f t="shared" si="12"/>
        <v>2.8472222222222343E-2</v>
      </c>
      <c r="K109" s="22">
        <f t="shared" si="9"/>
        <v>13.653658536585308</v>
      </c>
      <c r="L109" s="55">
        <f t="shared" si="13"/>
        <v>4.1666666666667629E-3</v>
      </c>
      <c r="M109" s="44"/>
    </row>
    <row r="110" spans="2:13" x14ac:dyDescent="0.25">
      <c r="B110" s="51">
        <v>93</v>
      </c>
      <c r="C110" s="116">
        <v>0.95972222222222225</v>
      </c>
      <c r="D110" s="59">
        <v>0.96527777777777779</v>
      </c>
      <c r="E110" s="59">
        <v>0.97083333333333333</v>
      </c>
      <c r="F110" s="59">
        <v>0.9784722222222223</v>
      </c>
      <c r="G110" s="59">
        <v>0.98402777777777783</v>
      </c>
      <c r="H110" s="59">
        <v>0.98819444444444449</v>
      </c>
      <c r="I110" s="20">
        <f t="shared" si="11"/>
        <v>9.3299999999999983</v>
      </c>
      <c r="J110" s="57">
        <f t="shared" si="12"/>
        <v>2.8472222222222232E-2</v>
      </c>
      <c r="K110" s="22">
        <f t="shared" si="9"/>
        <v>13.653658536585359</v>
      </c>
      <c r="L110" s="55">
        <f t="shared" si="13"/>
        <v>4.8611111111110938E-3</v>
      </c>
      <c r="M110" s="44"/>
    </row>
    <row r="111" spans="2:13" x14ac:dyDescent="0.25">
      <c r="B111" s="51">
        <v>94</v>
      </c>
      <c r="C111" s="116">
        <v>0.96458333333333335</v>
      </c>
      <c r="D111" s="59">
        <v>0.97013888888888888</v>
      </c>
      <c r="E111" s="59">
        <v>0.97569444444444453</v>
      </c>
      <c r="F111" s="59">
        <v>0.98333333333333339</v>
      </c>
      <c r="G111" s="59">
        <v>0.98888888888888893</v>
      </c>
      <c r="H111" s="59">
        <v>0.99305555555555558</v>
      </c>
      <c r="I111" s="20">
        <f t="shared" si="11"/>
        <v>9.3299999999999983</v>
      </c>
      <c r="J111" s="57">
        <f t="shared" ref="J111:J117" si="14">H111-C111</f>
        <v>2.8472222222222232E-2</v>
      </c>
      <c r="K111" s="22">
        <f t="shared" si="9"/>
        <v>13.653658536585359</v>
      </c>
      <c r="L111" s="55">
        <f t="shared" ref="L111:L116" si="15">C112-C111</f>
        <v>9.0277777777777457E-3</v>
      </c>
      <c r="M111" s="44"/>
    </row>
    <row r="112" spans="2:13" x14ac:dyDescent="0.25">
      <c r="B112" s="51">
        <v>95</v>
      </c>
      <c r="C112" s="116">
        <v>0.97361111111111109</v>
      </c>
      <c r="D112" s="59">
        <v>0.97916666666666674</v>
      </c>
      <c r="E112" s="59">
        <v>0.98472222222222228</v>
      </c>
      <c r="F112" s="59">
        <v>0.99236111111111114</v>
      </c>
      <c r="G112" s="59">
        <v>0.99791666666666667</v>
      </c>
      <c r="H112" s="59">
        <v>2.0833333333333333E-3</v>
      </c>
      <c r="I112" s="20">
        <f t="shared" si="11"/>
        <v>9.3299999999999983</v>
      </c>
      <c r="J112" s="57">
        <f>(H112+1)-C112</f>
        <v>2.8472222222222343E-2</v>
      </c>
      <c r="K112" s="22">
        <f t="shared" si="9"/>
        <v>13.653658536585308</v>
      </c>
      <c r="L112" s="55">
        <f t="shared" si="15"/>
        <v>1.4583333333333393E-2</v>
      </c>
      <c r="M112" s="44"/>
    </row>
    <row r="113" spans="2:14" x14ac:dyDescent="0.25">
      <c r="B113" s="51">
        <v>96</v>
      </c>
      <c r="C113" s="116">
        <v>0.98819444444444449</v>
      </c>
      <c r="D113" s="59">
        <v>0.99375000000000002</v>
      </c>
      <c r="E113" s="59">
        <v>0.99930555555555556</v>
      </c>
      <c r="F113" s="59">
        <v>6.9444444444444441E-3</v>
      </c>
      <c r="G113" s="59">
        <v>1.2500000000000001E-2</v>
      </c>
      <c r="H113" s="59">
        <v>1.6666666666666666E-2</v>
      </c>
      <c r="I113" s="20">
        <f t="shared" si="11"/>
        <v>9.3299999999999983</v>
      </c>
      <c r="J113" s="57">
        <f t="shared" ref="J113:J114" si="16">(H113+1)-C113</f>
        <v>2.8472222222222121E-2</v>
      </c>
      <c r="K113" s="22">
        <f t="shared" si="9"/>
        <v>13.653658536585413</v>
      </c>
      <c r="L113" s="55">
        <f t="shared" si="15"/>
        <v>4.8611111111110938E-3</v>
      </c>
      <c r="M113" s="44"/>
    </row>
    <row r="114" spans="2:14" x14ac:dyDescent="0.25">
      <c r="B114" s="51">
        <v>97</v>
      </c>
      <c r="C114" s="116">
        <v>0.99305555555555558</v>
      </c>
      <c r="D114" s="59">
        <v>0.99861111111111112</v>
      </c>
      <c r="E114" s="59">
        <v>4.1666666666666666E-3</v>
      </c>
      <c r="F114" s="59">
        <v>1.1805555555555555E-2</v>
      </c>
      <c r="G114" s="59">
        <v>1.7361111111111112E-2</v>
      </c>
      <c r="H114" s="59">
        <v>2.1527777777777778E-2</v>
      </c>
      <c r="I114" s="20">
        <f t="shared" si="11"/>
        <v>9.3299999999999983</v>
      </c>
      <c r="J114" s="57">
        <f t="shared" si="16"/>
        <v>2.8472222222222232E-2</v>
      </c>
      <c r="K114" s="22">
        <f t="shared" ref="K114:K117" si="17">60*$I$122/(J114*60*24)</f>
        <v>13.653658536585359</v>
      </c>
      <c r="L114" s="55">
        <f>(115+1)-C114</f>
        <v>115.00694444444444</v>
      </c>
      <c r="M114" s="44"/>
    </row>
    <row r="115" spans="2:14" x14ac:dyDescent="0.25">
      <c r="B115" s="51">
        <v>98</v>
      </c>
      <c r="C115" s="116">
        <v>1.6666666666666666E-2</v>
      </c>
      <c r="D115" s="59">
        <v>2.2222222222222223E-2</v>
      </c>
      <c r="E115" s="59">
        <v>2.7777777777777776E-2</v>
      </c>
      <c r="F115" s="59">
        <v>3.5416666666666666E-2</v>
      </c>
      <c r="G115" s="59">
        <v>4.0972222222222222E-2</v>
      </c>
      <c r="H115" s="59">
        <v>4.5138888888888888E-2</v>
      </c>
      <c r="I115" s="20">
        <f t="shared" si="11"/>
        <v>9.3299999999999983</v>
      </c>
      <c r="J115" s="57">
        <f t="shared" si="14"/>
        <v>2.8472222222222222E-2</v>
      </c>
      <c r="K115" s="22">
        <f t="shared" si="17"/>
        <v>13.653658536585365</v>
      </c>
      <c r="L115" s="55">
        <f t="shared" si="15"/>
        <v>4.8611111111111112E-3</v>
      </c>
      <c r="M115" s="44"/>
    </row>
    <row r="116" spans="2:14" x14ac:dyDescent="0.25">
      <c r="B116" s="51">
        <v>99</v>
      </c>
      <c r="C116" s="116">
        <v>2.1527777777777778E-2</v>
      </c>
      <c r="D116" s="59">
        <v>2.7083333333333334E-2</v>
      </c>
      <c r="E116" s="59">
        <v>3.2638888888888891E-2</v>
      </c>
      <c r="F116" s="59">
        <v>4.027777777777778E-2</v>
      </c>
      <c r="G116" s="59">
        <v>4.583333333333333E-2</v>
      </c>
      <c r="H116" s="59">
        <v>4.9999999999999996E-2</v>
      </c>
      <c r="I116" s="20">
        <f t="shared" si="11"/>
        <v>9.3299999999999983</v>
      </c>
      <c r="J116" s="57">
        <f t="shared" si="14"/>
        <v>2.8472222222222218E-2</v>
      </c>
      <c r="K116" s="22">
        <f t="shared" si="17"/>
        <v>13.653658536585366</v>
      </c>
      <c r="L116" s="55">
        <f t="shared" si="15"/>
        <v>2.361111111111111E-2</v>
      </c>
      <c r="M116" s="44"/>
    </row>
    <row r="117" spans="2:14" x14ac:dyDescent="0.25">
      <c r="B117" s="51">
        <v>100</v>
      </c>
      <c r="C117" s="116">
        <v>4.5138888888888888E-2</v>
      </c>
      <c r="D117" s="59">
        <v>5.0694444444444445E-2</v>
      </c>
      <c r="E117" s="59">
        <v>5.6249999999999994E-2</v>
      </c>
      <c r="F117" s="59">
        <v>6.3888888888888884E-2</v>
      </c>
      <c r="G117" s="59">
        <v>6.9444444444444448E-2</v>
      </c>
      <c r="H117" s="59">
        <v>7.3611111111111099E-2</v>
      </c>
      <c r="I117" s="20">
        <f t="shared" si="11"/>
        <v>9.3299999999999983</v>
      </c>
      <c r="J117" s="57">
        <f t="shared" si="14"/>
        <v>2.8472222222222211E-2</v>
      </c>
      <c r="K117" s="22">
        <f t="shared" si="17"/>
        <v>13.65365853658537</v>
      </c>
      <c r="L117" s="132"/>
      <c r="M117" s="44"/>
    </row>
    <row r="118" spans="2:14" ht="54" customHeight="1" x14ac:dyDescent="0.25">
      <c r="B118" s="3"/>
      <c r="C118" s="3"/>
      <c r="D118" s="3"/>
      <c r="E118" s="3"/>
      <c r="F118" s="3"/>
      <c r="G118" s="3"/>
      <c r="H118" s="24"/>
      <c r="I118" s="24"/>
      <c r="J118" s="24"/>
      <c r="K118" s="24"/>
      <c r="L118" s="25"/>
      <c r="M118" s="25"/>
      <c r="N118" s="3"/>
    </row>
    <row r="119" spans="2:14" ht="18" customHeight="1" x14ac:dyDescent="0.25">
      <c r="B119" s="3"/>
      <c r="C119" s="3" t="s">
        <v>18</v>
      </c>
      <c r="D119" s="3"/>
      <c r="E119" s="3"/>
      <c r="F119" s="3"/>
      <c r="G119" s="3"/>
      <c r="I119" s="26">
        <v>83</v>
      </c>
      <c r="J119" s="3"/>
      <c r="K119" s="3"/>
      <c r="L119" s="3"/>
      <c r="M119" s="3"/>
      <c r="N119" s="3"/>
    </row>
    <row r="120" spans="2:14" ht="18" customHeight="1" x14ac:dyDescent="0.25">
      <c r="B120" s="3"/>
      <c r="C120" s="3" t="s">
        <v>19</v>
      </c>
      <c r="D120" s="3"/>
      <c r="E120" s="3"/>
      <c r="F120" s="3"/>
      <c r="G120" s="3"/>
      <c r="I120" s="26">
        <v>17</v>
      </c>
      <c r="J120" s="3"/>
      <c r="K120" s="3"/>
      <c r="L120" s="3"/>
      <c r="M120" s="3"/>
      <c r="N120" s="3"/>
    </row>
    <row r="121" spans="2:14" ht="18" customHeight="1" x14ac:dyDescent="0.25">
      <c r="B121" s="3"/>
      <c r="C121" s="3" t="s">
        <v>20</v>
      </c>
      <c r="D121" s="3"/>
      <c r="E121" s="3"/>
      <c r="F121" s="3"/>
      <c r="G121" s="3"/>
      <c r="I121" s="26">
        <f>I119+I120</f>
        <v>100</v>
      </c>
      <c r="J121" s="3"/>
      <c r="K121" s="3"/>
      <c r="L121" s="3"/>
      <c r="M121" s="3"/>
      <c r="N121" s="3"/>
    </row>
    <row r="122" spans="2:14" ht="18" customHeight="1" x14ac:dyDescent="0.25">
      <c r="B122" s="3"/>
      <c r="C122" s="3" t="s">
        <v>21</v>
      </c>
      <c r="D122" s="3"/>
      <c r="E122" s="3"/>
      <c r="F122" s="3"/>
      <c r="G122" s="3"/>
      <c r="I122" s="27">
        <v>9.33</v>
      </c>
      <c r="J122" s="3"/>
      <c r="K122" s="3"/>
      <c r="L122" s="3"/>
      <c r="M122" s="3"/>
      <c r="N122" s="3"/>
    </row>
    <row r="123" spans="2:14" x14ac:dyDescent="0.25">
      <c r="C123" s="3" t="s">
        <v>22</v>
      </c>
      <c r="I123" s="26">
        <f>(8*0.01)+(8*0.01)</f>
        <v>0.16</v>
      </c>
      <c r="J123" s="3"/>
    </row>
    <row r="124" spans="2:14" x14ac:dyDescent="0.25">
      <c r="C124" s="3" t="s">
        <v>23</v>
      </c>
      <c r="D124" s="28"/>
      <c r="E124" s="28"/>
      <c r="F124" s="28"/>
      <c r="G124" s="28"/>
      <c r="H124" s="28"/>
      <c r="I124" s="26">
        <f>+I123*10</f>
        <v>1.6</v>
      </c>
      <c r="J124" s="3"/>
    </row>
    <row r="125" spans="2:14" x14ac:dyDescent="0.25">
      <c r="C125" s="3" t="s">
        <v>24</v>
      </c>
    </row>
    <row r="130" spans="2:2" x14ac:dyDescent="0.25">
      <c r="B130" s="30" t="s">
        <v>25</v>
      </c>
    </row>
    <row r="131" spans="2:2" x14ac:dyDescent="0.25">
      <c r="B131" s="31" t="s">
        <v>26</v>
      </c>
    </row>
    <row r="132" spans="2:2" x14ac:dyDescent="0.25">
      <c r="B132" s="31" t="s">
        <v>27</v>
      </c>
    </row>
    <row r="133" spans="2:2" x14ac:dyDescent="0.25">
      <c r="B133" s="31" t="s">
        <v>28</v>
      </c>
    </row>
    <row r="134" spans="2:2" x14ac:dyDescent="0.25">
      <c r="B134" s="31" t="s">
        <v>29</v>
      </c>
    </row>
    <row r="135" spans="2:2" x14ac:dyDescent="0.25">
      <c r="B135" s="31" t="s">
        <v>30</v>
      </c>
    </row>
    <row r="136" spans="2:2" x14ac:dyDescent="0.25">
      <c r="B136" s="30" t="s">
        <v>31</v>
      </c>
    </row>
    <row r="137" spans="2:2" x14ac:dyDescent="0.25">
      <c r="B137" s="30" t="s">
        <v>32</v>
      </c>
    </row>
    <row r="138" spans="2:2" x14ac:dyDescent="0.25">
      <c r="B138" s="31"/>
    </row>
  </sheetData>
  <mergeCells count="7">
    <mergeCell ref="L14:L17"/>
    <mergeCell ref="I16:I17"/>
    <mergeCell ref="B14:B15"/>
    <mergeCell ref="I14:I15"/>
    <mergeCell ref="J14:J17"/>
    <mergeCell ref="K14:K17"/>
    <mergeCell ref="D14:G14"/>
  </mergeCells>
  <printOptions horizontalCentered="1" verticalCentered="1"/>
  <pageMargins left="0.31496062992125984" right="0.31496062992125984" top="0.74803149606299213" bottom="0.74803149606299213" header="0" footer="0"/>
  <pageSetup paperSize="9" scale="62" fitToHeight="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08E75-4690-41A1-A629-949F7F081775}">
  <sheetPr>
    <tabColor rgb="FF00B050"/>
    <pageSetUpPr fitToPage="1"/>
  </sheetPr>
  <dimension ref="A1:Y81"/>
  <sheetViews>
    <sheetView topLeftCell="A31" zoomScaleNormal="100" workbookViewId="0">
      <selection activeCell="AB60" sqref="AB60"/>
    </sheetView>
  </sheetViews>
  <sheetFormatPr baseColWidth="10" defaultRowHeight="15" x14ac:dyDescent="0.25"/>
  <cols>
    <col min="1" max="1" width="7" customWidth="1"/>
    <col min="2" max="2" width="14.140625" customWidth="1"/>
    <col min="3" max="15" width="8.85546875" customWidth="1"/>
    <col min="16" max="17" width="10.42578125" customWidth="1"/>
    <col min="18" max="24" width="0" style="29" hidden="1" customWidth="1"/>
  </cols>
  <sheetData>
    <row r="1" spans="2:24" ht="21" customHeight="1" x14ac:dyDescent="0.25">
      <c r="B1" s="1" t="s">
        <v>0</v>
      </c>
      <c r="C1" s="3"/>
      <c r="D1" s="3"/>
      <c r="E1" s="3"/>
      <c r="F1" s="3"/>
      <c r="G1" s="3"/>
      <c r="H1" s="3"/>
      <c r="I1" s="4" t="s">
        <v>43</v>
      </c>
      <c r="J1" s="3"/>
      <c r="K1" s="4"/>
      <c r="M1" s="3"/>
      <c r="N1" s="3"/>
      <c r="O1" s="3"/>
      <c r="P1" s="3"/>
      <c r="R1"/>
      <c r="S1"/>
      <c r="T1"/>
      <c r="U1"/>
      <c r="V1"/>
      <c r="W1"/>
      <c r="X1"/>
    </row>
    <row r="2" spans="2:24" ht="21" customHeight="1" x14ac:dyDescent="0.25">
      <c r="B2" s="5" t="s">
        <v>1</v>
      </c>
      <c r="C2" s="3"/>
      <c r="D2" s="3"/>
      <c r="E2" s="3"/>
      <c r="F2" s="3"/>
      <c r="G2" s="3"/>
      <c r="H2" s="3"/>
      <c r="I2" s="6">
        <v>100</v>
      </c>
      <c r="J2" s="3"/>
      <c r="K2" s="6"/>
      <c r="L2" s="3"/>
      <c r="M2" s="3"/>
      <c r="N2" s="3"/>
      <c r="O2" s="3"/>
      <c r="P2" s="3"/>
      <c r="R2"/>
      <c r="S2"/>
      <c r="T2"/>
      <c r="U2"/>
      <c r="V2"/>
      <c r="W2"/>
      <c r="X2"/>
    </row>
    <row r="3" spans="2:24" ht="21" customHeight="1" x14ac:dyDescent="0.25">
      <c r="B3" s="7" t="s">
        <v>2</v>
      </c>
      <c r="C3" s="3"/>
      <c r="D3" s="3"/>
      <c r="E3" s="3"/>
      <c r="F3" s="3"/>
      <c r="G3" s="3"/>
      <c r="H3" s="3"/>
      <c r="I3" s="4" t="s">
        <v>116</v>
      </c>
      <c r="J3" s="3"/>
      <c r="K3" s="4"/>
      <c r="M3" s="3"/>
      <c r="N3" s="3"/>
      <c r="O3" s="3"/>
      <c r="P3" s="3"/>
      <c r="R3"/>
      <c r="S3"/>
      <c r="T3"/>
      <c r="U3"/>
      <c r="V3"/>
      <c r="W3"/>
      <c r="X3"/>
    </row>
    <row r="4" spans="2:24" ht="21" customHeight="1" x14ac:dyDescent="0.25">
      <c r="B4" s="7" t="s">
        <v>3</v>
      </c>
      <c r="C4" s="3"/>
      <c r="D4" s="3"/>
      <c r="E4" s="3"/>
      <c r="F4" s="3"/>
      <c r="G4" s="3"/>
      <c r="H4" s="3"/>
      <c r="I4" s="4" t="s">
        <v>50</v>
      </c>
      <c r="J4" s="3"/>
      <c r="K4" s="4"/>
      <c r="L4" s="3"/>
      <c r="M4" s="8"/>
      <c r="N4" s="8"/>
      <c r="O4" s="8"/>
      <c r="P4" s="3"/>
      <c r="R4"/>
      <c r="S4"/>
      <c r="T4"/>
      <c r="U4"/>
      <c r="V4"/>
      <c r="W4"/>
      <c r="X4"/>
    </row>
    <row r="5" spans="2:24" ht="21" customHeight="1" x14ac:dyDescent="0.25">
      <c r="B5" s="7" t="s">
        <v>4</v>
      </c>
      <c r="C5" s="9"/>
      <c r="D5" s="9"/>
      <c r="E5" s="9"/>
      <c r="F5" s="9"/>
      <c r="G5" s="9"/>
      <c r="H5" s="3"/>
      <c r="I5" s="4">
        <v>100</v>
      </c>
      <c r="J5" s="3"/>
      <c r="K5" s="4"/>
      <c r="M5" s="8"/>
      <c r="N5" s="8"/>
      <c r="O5" s="8"/>
      <c r="P5" s="3"/>
      <c r="R5"/>
      <c r="S5"/>
      <c r="T5"/>
      <c r="U5"/>
      <c r="V5"/>
      <c r="W5"/>
      <c r="X5"/>
    </row>
    <row r="6" spans="2:24" ht="21" customHeight="1" x14ac:dyDescent="0.25">
      <c r="B6" s="7" t="s">
        <v>5</v>
      </c>
      <c r="C6" s="3"/>
      <c r="D6" s="3"/>
      <c r="E6" s="3"/>
      <c r="F6" s="3"/>
      <c r="G6" s="3"/>
      <c r="H6" s="3"/>
      <c r="I6" s="4" t="s">
        <v>109</v>
      </c>
      <c r="J6" s="3"/>
      <c r="K6" s="4"/>
      <c r="M6" s="8"/>
      <c r="N6" s="8"/>
      <c r="O6" s="8"/>
      <c r="P6" s="3"/>
      <c r="R6"/>
      <c r="S6"/>
      <c r="T6"/>
      <c r="U6"/>
      <c r="V6"/>
      <c r="W6"/>
      <c r="X6"/>
    </row>
    <row r="7" spans="2:24" ht="21" customHeight="1" x14ac:dyDescent="0.25">
      <c r="B7" s="7" t="s">
        <v>6</v>
      </c>
      <c r="C7" s="3"/>
      <c r="D7" s="3"/>
      <c r="E7" s="3"/>
      <c r="F7" s="3"/>
      <c r="G7" s="3"/>
      <c r="H7" s="3"/>
      <c r="I7" s="4">
        <v>100</v>
      </c>
      <c r="J7" s="9"/>
      <c r="K7" s="4" t="s">
        <v>91</v>
      </c>
      <c r="M7" s="3"/>
      <c r="N7" s="3"/>
      <c r="O7" s="3"/>
      <c r="P7" s="3"/>
      <c r="R7"/>
      <c r="S7"/>
      <c r="T7"/>
      <c r="U7"/>
      <c r="V7"/>
      <c r="W7"/>
      <c r="X7"/>
    </row>
    <row r="8" spans="2:24" ht="21" customHeight="1" x14ac:dyDescent="0.25">
      <c r="B8" s="7" t="s">
        <v>7</v>
      </c>
      <c r="C8" s="9"/>
      <c r="D8" s="9"/>
      <c r="E8" s="9"/>
      <c r="F8" s="9"/>
      <c r="G8" s="9"/>
      <c r="H8" s="9"/>
      <c r="I8" s="9"/>
      <c r="J8" s="3"/>
      <c r="K8" s="4"/>
      <c r="M8" s="3"/>
      <c r="N8" s="3"/>
      <c r="O8" s="3"/>
      <c r="P8" s="3"/>
      <c r="R8"/>
      <c r="S8"/>
      <c r="T8"/>
      <c r="U8"/>
      <c r="V8"/>
      <c r="W8"/>
      <c r="X8"/>
    </row>
    <row r="9" spans="2:24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9"/>
      <c r="L9" s="3"/>
      <c r="M9" s="3"/>
      <c r="N9" s="3"/>
      <c r="O9" s="3"/>
      <c r="P9" s="3"/>
      <c r="R9"/>
      <c r="S9"/>
      <c r="T9"/>
      <c r="U9"/>
      <c r="V9"/>
      <c r="W9"/>
      <c r="X9"/>
    </row>
    <row r="10" spans="2:24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9"/>
      <c r="L10" s="3"/>
      <c r="M10" s="3"/>
      <c r="N10" s="3"/>
      <c r="O10" s="3"/>
      <c r="P10" s="3"/>
      <c r="R10"/>
      <c r="S10"/>
      <c r="T10"/>
      <c r="U10"/>
      <c r="V10"/>
      <c r="W10"/>
      <c r="X10"/>
    </row>
    <row r="11" spans="2:24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9"/>
      <c r="L11" s="3"/>
      <c r="M11" s="3"/>
      <c r="N11" s="3"/>
      <c r="O11" s="3"/>
      <c r="P11" s="3"/>
      <c r="R11"/>
      <c r="S11"/>
      <c r="T11"/>
      <c r="U11"/>
      <c r="V11"/>
      <c r="W11"/>
      <c r="X11"/>
    </row>
    <row r="12" spans="2:24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9"/>
      <c r="L12" s="3"/>
      <c r="M12" s="3"/>
      <c r="N12" s="3"/>
      <c r="O12" s="3"/>
      <c r="P12" s="3"/>
      <c r="R12"/>
      <c r="S12"/>
      <c r="T12"/>
      <c r="U12"/>
      <c r="V12"/>
      <c r="W12"/>
      <c r="X12"/>
    </row>
    <row r="13" spans="2:24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9"/>
      <c r="L13" s="3"/>
      <c r="M13" s="3"/>
      <c r="N13" s="3"/>
      <c r="O13" s="3"/>
      <c r="P13" s="3"/>
      <c r="R13"/>
      <c r="S13"/>
      <c r="T13"/>
      <c r="U13"/>
      <c r="V13"/>
      <c r="W13"/>
      <c r="X13"/>
    </row>
    <row r="14" spans="2:24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R14"/>
      <c r="S14"/>
      <c r="T14"/>
      <c r="U14"/>
      <c r="V14"/>
      <c r="W14"/>
      <c r="X14"/>
    </row>
    <row r="15" spans="2:24" ht="26.25" customHeight="1" thickBot="1" x14ac:dyDescent="0.3">
      <c r="B15" s="150" t="s">
        <v>8</v>
      </c>
      <c r="C15" s="148" t="s">
        <v>10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52" t="s">
        <v>12</v>
      </c>
      <c r="N15" s="152" t="s">
        <v>13</v>
      </c>
      <c r="O15" s="152" t="s">
        <v>14</v>
      </c>
      <c r="P15" s="152" t="s">
        <v>15</v>
      </c>
      <c r="R15"/>
      <c r="S15"/>
      <c r="T15"/>
      <c r="U15"/>
      <c r="V15"/>
      <c r="W15"/>
      <c r="X15"/>
    </row>
    <row r="16" spans="2:24" ht="174.75" customHeight="1" thickBot="1" x14ac:dyDescent="0.3">
      <c r="B16" s="151"/>
      <c r="C16" s="80" t="s">
        <v>92</v>
      </c>
      <c r="D16" s="80" t="s">
        <v>93</v>
      </c>
      <c r="E16" s="80" t="s">
        <v>94</v>
      </c>
      <c r="F16" s="80" t="s">
        <v>95</v>
      </c>
      <c r="G16" s="80" t="s">
        <v>96</v>
      </c>
      <c r="H16" s="82" t="s">
        <v>97</v>
      </c>
      <c r="I16" s="80" t="s">
        <v>98</v>
      </c>
      <c r="J16" s="80" t="s">
        <v>99</v>
      </c>
      <c r="K16" s="80" t="s">
        <v>100</v>
      </c>
      <c r="L16" s="80" t="s">
        <v>101</v>
      </c>
      <c r="M16" s="153"/>
      <c r="N16" s="153"/>
      <c r="O16" s="153"/>
      <c r="P16" s="153"/>
      <c r="R16"/>
      <c r="S16"/>
      <c r="T16"/>
      <c r="U16"/>
      <c r="V16"/>
      <c r="W16"/>
      <c r="X16"/>
    </row>
    <row r="17" spans="1:25" ht="26.25" customHeight="1" x14ac:dyDescent="0.25">
      <c r="B17" s="15" t="s">
        <v>16</v>
      </c>
      <c r="C17" s="17">
        <v>0.22</v>
      </c>
      <c r="D17" s="17">
        <v>2.93</v>
      </c>
      <c r="E17" s="17">
        <v>3.2669999999999999</v>
      </c>
      <c r="F17" s="17">
        <v>1.7450000000000001</v>
      </c>
      <c r="G17" s="17">
        <v>2.286</v>
      </c>
      <c r="H17" s="17">
        <v>1.597</v>
      </c>
      <c r="I17" s="17">
        <v>0.74299999999999999</v>
      </c>
      <c r="J17" s="17">
        <v>1.885</v>
      </c>
      <c r="K17" s="17">
        <v>0.86</v>
      </c>
      <c r="L17" s="17">
        <v>1.429</v>
      </c>
      <c r="M17" s="143">
        <f>SUM(C17:L17)</f>
        <v>16.961999999999996</v>
      </c>
      <c r="N17" s="153"/>
      <c r="O17" s="153"/>
      <c r="P17" s="153"/>
      <c r="X17"/>
    </row>
    <row r="18" spans="1:25" ht="26.25" customHeight="1" thickBot="1" x14ac:dyDescent="0.3">
      <c r="B18" s="18" t="s">
        <v>17</v>
      </c>
      <c r="C18" s="65">
        <v>0.22</v>
      </c>
      <c r="D18" s="65">
        <v>3.1500000000000004</v>
      </c>
      <c r="E18" s="65">
        <v>6.4169999999999998</v>
      </c>
      <c r="F18" s="65">
        <v>8.161999999999999</v>
      </c>
      <c r="G18" s="65">
        <v>10.447999999999999</v>
      </c>
      <c r="H18" s="65">
        <v>12.044999999999998</v>
      </c>
      <c r="I18" s="65">
        <v>12.787999999999998</v>
      </c>
      <c r="J18" s="65">
        <v>14.672999999999998</v>
      </c>
      <c r="K18" s="65">
        <v>15.532999999999998</v>
      </c>
      <c r="L18" s="65">
        <v>16.961999999999996</v>
      </c>
      <c r="M18" s="144"/>
      <c r="N18" s="154"/>
      <c r="O18" s="154"/>
      <c r="P18" s="154"/>
      <c r="X18"/>
    </row>
    <row r="19" spans="1:25" x14ac:dyDescent="0.25">
      <c r="A19" s="56"/>
      <c r="B19" s="83">
        <v>1</v>
      </c>
      <c r="C19" s="85">
        <v>0.22916666666666669</v>
      </c>
      <c r="D19" s="85">
        <v>0.23402777777777778</v>
      </c>
      <c r="E19" s="85">
        <v>0.2388888888888889</v>
      </c>
      <c r="F19" s="85">
        <v>0.24166666666666667</v>
      </c>
      <c r="G19" s="85">
        <v>0.24652777777777779</v>
      </c>
      <c r="H19" s="84">
        <v>0.25</v>
      </c>
      <c r="I19" s="85">
        <v>0.25208333333333333</v>
      </c>
      <c r="J19" s="85">
        <v>0.25555555555555554</v>
      </c>
      <c r="K19" s="85">
        <v>0.25763888888888886</v>
      </c>
      <c r="L19" s="85">
        <v>0.26041666666666669</v>
      </c>
      <c r="M19" s="86">
        <f>M17</f>
        <v>16.961999999999996</v>
      </c>
      <c r="N19" s="21">
        <f>L19-C19</f>
        <v>3.125E-2</v>
      </c>
      <c r="O19" s="22">
        <f t="shared" ref="O19:O58" si="0">60*$L$63/(N19*60*24)</f>
        <v>22.615999999999996</v>
      </c>
      <c r="P19" s="39">
        <f>C20-C19</f>
        <v>1.6666666666666663E-2</v>
      </c>
      <c r="Q19" s="23"/>
      <c r="R19" s="73" t="e">
        <f>#REF!</f>
        <v>#REF!</v>
      </c>
      <c r="S19" s="78">
        <v>6.9444444444444447E-4</v>
      </c>
      <c r="T19" s="73" t="e">
        <f>R19+S19</f>
        <v>#REF!</v>
      </c>
      <c r="V19" s="73">
        <f t="shared" ref="V19:V28" si="1">L19</f>
        <v>0.26041666666666669</v>
      </c>
      <c r="W19" s="73">
        <f>V19+S19</f>
        <v>0.26111111111111113</v>
      </c>
      <c r="X19"/>
    </row>
    <row r="20" spans="1:25" x14ac:dyDescent="0.25">
      <c r="A20" s="56"/>
      <c r="B20" s="83">
        <v>2</v>
      </c>
      <c r="C20" s="85">
        <v>0.24583333333333335</v>
      </c>
      <c r="D20" s="85">
        <v>0.25069444444444444</v>
      </c>
      <c r="E20" s="85">
        <v>0.25555555555555554</v>
      </c>
      <c r="F20" s="85">
        <v>0.25833333333333336</v>
      </c>
      <c r="G20" s="85">
        <v>0.26319444444444445</v>
      </c>
      <c r="H20" s="84">
        <v>0.26666666666666666</v>
      </c>
      <c r="I20" s="85">
        <v>0.26874999999999999</v>
      </c>
      <c r="J20" s="85">
        <v>0.2722222222222222</v>
      </c>
      <c r="K20" s="85">
        <v>0.27430555555555558</v>
      </c>
      <c r="L20" s="85">
        <v>0.27708333333333335</v>
      </c>
      <c r="M20" s="86">
        <f t="shared" ref="M20:M58" si="2">M19</f>
        <v>16.961999999999996</v>
      </c>
      <c r="N20" s="21">
        <f t="shared" ref="N20:N58" si="3">L20-C20</f>
        <v>3.125E-2</v>
      </c>
      <c r="O20" s="22">
        <f t="shared" si="0"/>
        <v>22.615999999999996</v>
      </c>
      <c r="P20" s="39">
        <f t="shared" ref="P20:P57" si="4">C21-C20</f>
        <v>1.7361111111111105E-2</v>
      </c>
      <c r="Q20" s="23"/>
      <c r="R20" s="73" t="e">
        <f>#REF!</f>
        <v>#REF!</v>
      </c>
      <c r="S20" s="78">
        <v>6.9444444444444447E-4</v>
      </c>
      <c r="T20" s="73" t="e">
        <f t="shared" ref="T20:T28" si="5">R20+S20</f>
        <v>#REF!</v>
      </c>
      <c r="V20" s="73">
        <f t="shared" si="1"/>
        <v>0.27708333333333335</v>
      </c>
      <c r="W20" s="73">
        <f t="shared" ref="W20:W28" si="6">V20+S20</f>
        <v>0.27777777777777779</v>
      </c>
      <c r="X20"/>
      <c r="Y20" s="56"/>
    </row>
    <row r="21" spans="1:25" x14ac:dyDescent="0.25">
      <c r="A21" s="56"/>
      <c r="B21" s="83">
        <v>3</v>
      </c>
      <c r="C21" s="85">
        <v>0.26319444444444445</v>
      </c>
      <c r="D21" s="85">
        <v>0.26805555555555555</v>
      </c>
      <c r="E21" s="85">
        <v>0.27291666666666664</v>
      </c>
      <c r="F21" s="85">
        <v>0.27569444444444446</v>
      </c>
      <c r="G21" s="85">
        <v>0.28055555555555556</v>
      </c>
      <c r="H21" s="84">
        <v>0.28402777777777777</v>
      </c>
      <c r="I21" s="85">
        <v>0.28611111111111109</v>
      </c>
      <c r="J21" s="85">
        <v>0.2895833333333333</v>
      </c>
      <c r="K21" s="85">
        <v>0.29166666666666669</v>
      </c>
      <c r="L21" s="85">
        <v>0.29444444444444445</v>
      </c>
      <c r="M21" s="86">
        <f t="shared" si="2"/>
        <v>16.961999999999996</v>
      </c>
      <c r="N21" s="21">
        <f t="shared" si="3"/>
        <v>3.125E-2</v>
      </c>
      <c r="O21" s="22">
        <f t="shared" si="0"/>
        <v>22.615999999999996</v>
      </c>
      <c r="P21" s="39">
        <f t="shared" si="4"/>
        <v>1.6666666666666663E-2</v>
      </c>
      <c r="Q21" s="23"/>
      <c r="R21" s="73" t="e">
        <f>#REF!</f>
        <v>#REF!</v>
      </c>
      <c r="S21" s="78">
        <v>6.9444444444444404E-4</v>
      </c>
      <c r="T21" s="73" t="e">
        <f t="shared" si="5"/>
        <v>#REF!</v>
      </c>
      <c r="V21" s="73">
        <f t="shared" si="1"/>
        <v>0.29444444444444445</v>
      </c>
      <c r="W21" s="73">
        <f t="shared" si="6"/>
        <v>0.2951388888888889</v>
      </c>
      <c r="X21"/>
    </row>
    <row r="22" spans="1:25" x14ac:dyDescent="0.25">
      <c r="A22" s="56"/>
      <c r="B22" s="83">
        <v>4</v>
      </c>
      <c r="C22" s="85">
        <v>0.27986111111111112</v>
      </c>
      <c r="D22" s="85">
        <v>0.28472222222222221</v>
      </c>
      <c r="E22" s="85">
        <v>0.2895833333333333</v>
      </c>
      <c r="F22" s="85">
        <v>0.29236111111111113</v>
      </c>
      <c r="G22" s="85">
        <v>0.29722222222222222</v>
      </c>
      <c r="H22" s="84">
        <v>0.30069444444444449</v>
      </c>
      <c r="I22" s="85">
        <v>0.30277777777777781</v>
      </c>
      <c r="J22" s="85">
        <v>0.30625000000000002</v>
      </c>
      <c r="K22" s="85">
        <v>0.30833333333333335</v>
      </c>
      <c r="L22" s="85">
        <v>0.31111111111111112</v>
      </c>
      <c r="M22" s="86">
        <f t="shared" si="2"/>
        <v>16.961999999999996</v>
      </c>
      <c r="N22" s="21">
        <f t="shared" si="3"/>
        <v>3.125E-2</v>
      </c>
      <c r="O22" s="22">
        <f t="shared" si="0"/>
        <v>22.615999999999996</v>
      </c>
      <c r="P22" s="39">
        <f t="shared" si="4"/>
        <v>1.7361111111111105E-2</v>
      </c>
      <c r="Q22" s="23"/>
      <c r="R22" s="73" t="e">
        <f>#REF!</f>
        <v>#REF!</v>
      </c>
      <c r="S22" s="78">
        <v>6.9444444444444404E-4</v>
      </c>
      <c r="T22" s="73" t="e">
        <f t="shared" si="5"/>
        <v>#REF!</v>
      </c>
      <c r="V22" s="73">
        <f t="shared" si="1"/>
        <v>0.31111111111111112</v>
      </c>
      <c r="W22" s="73">
        <f t="shared" si="6"/>
        <v>0.31180555555555556</v>
      </c>
      <c r="X22"/>
    </row>
    <row r="23" spans="1:25" x14ac:dyDescent="0.25">
      <c r="A23" s="56"/>
      <c r="B23" s="83">
        <v>5</v>
      </c>
      <c r="C23" s="85">
        <v>0.29722222222222222</v>
      </c>
      <c r="D23" s="85">
        <v>0.30208333333333337</v>
      </c>
      <c r="E23" s="85">
        <v>0.30694444444444446</v>
      </c>
      <c r="F23" s="85">
        <v>0.30972222222222223</v>
      </c>
      <c r="G23" s="85">
        <v>0.31458333333333333</v>
      </c>
      <c r="H23" s="84">
        <v>0.31805555555555559</v>
      </c>
      <c r="I23" s="85">
        <v>0.32013888888888892</v>
      </c>
      <c r="J23" s="85">
        <v>0.32361111111111113</v>
      </c>
      <c r="K23" s="85">
        <v>0.32569444444444445</v>
      </c>
      <c r="L23" s="85">
        <v>0.32847222222222222</v>
      </c>
      <c r="M23" s="86">
        <f t="shared" si="2"/>
        <v>16.961999999999996</v>
      </c>
      <c r="N23" s="21">
        <f t="shared" si="3"/>
        <v>3.125E-2</v>
      </c>
      <c r="O23" s="22">
        <f t="shared" si="0"/>
        <v>22.615999999999996</v>
      </c>
      <c r="P23" s="39">
        <f t="shared" si="4"/>
        <v>1.6666666666666663E-2</v>
      </c>
      <c r="Q23" s="23"/>
      <c r="R23" s="73" t="e">
        <f>#REF!</f>
        <v>#REF!</v>
      </c>
      <c r="S23" s="78">
        <v>6.9444444444444404E-4</v>
      </c>
      <c r="T23" s="73" t="e">
        <f t="shared" si="5"/>
        <v>#REF!</v>
      </c>
      <c r="V23" s="73">
        <f t="shared" si="1"/>
        <v>0.32847222222222222</v>
      </c>
      <c r="W23" s="73">
        <f t="shared" si="6"/>
        <v>0.32916666666666666</v>
      </c>
      <c r="X23"/>
    </row>
    <row r="24" spans="1:25" x14ac:dyDescent="0.25">
      <c r="A24" s="56"/>
      <c r="B24" s="83">
        <v>6</v>
      </c>
      <c r="C24" s="85">
        <v>0.31388888888888888</v>
      </c>
      <c r="D24" s="85">
        <v>0.31875000000000003</v>
      </c>
      <c r="E24" s="85">
        <v>0.32361111111111113</v>
      </c>
      <c r="F24" s="85">
        <v>0.3263888888888889</v>
      </c>
      <c r="G24" s="85">
        <v>0.33125000000000004</v>
      </c>
      <c r="H24" s="84">
        <v>0.3347222222222222</v>
      </c>
      <c r="I24" s="85">
        <v>0.33680555555555552</v>
      </c>
      <c r="J24" s="85">
        <v>0.34027777777777773</v>
      </c>
      <c r="K24" s="85">
        <v>0.34236111111111112</v>
      </c>
      <c r="L24" s="85">
        <v>0.34513888888888888</v>
      </c>
      <c r="M24" s="86">
        <f t="shared" si="2"/>
        <v>16.961999999999996</v>
      </c>
      <c r="N24" s="21">
        <f t="shared" si="3"/>
        <v>3.125E-2</v>
      </c>
      <c r="O24" s="22">
        <f t="shared" si="0"/>
        <v>22.615999999999996</v>
      </c>
      <c r="P24" s="39">
        <f t="shared" si="4"/>
        <v>1.736111111111116E-2</v>
      </c>
      <c r="Q24" s="23"/>
      <c r="R24" s="73" t="e">
        <f>#REF!</f>
        <v>#REF!</v>
      </c>
      <c r="S24" s="78">
        <v>6.9444444444444404E-4</v>
      </c>
      <c r="T24" s="73" t="e">
        <f t="shared" si="5"/>
        <v>#REF!</v>
      </c>
      <c r="V24" s="73">
        <f t="shared" si="1"/>
        <v>0.34513888888888888</v>
      </c>
      <c r="W24" s="73">
        <f t="shared" si="6"/>
        <v>0.34583333333333333</v>
      </c>
      <c r="X24"/>
    </row>
    <row r="25" spans="1:25" x14ac:dyDescent="0.25">
      <c r="A25" s="56"/>
      <c r="B25" s="83">
        <v>7</v>
      </c>
      <c r="C25" s="85">
        <v>0.33125000000000004</v>
      </c>
      <c r="D25" s="85">
        <v>0.33611111111111108</v>
      </c>
      <c r="E25" s="85">
        <v>0.34097222222222218</v>
      </c>
      <c r="F25" s="85">
        <v>0.34375</v>
      </c>
      <c r="G25" s="85">
        <v>0.34861111111111109</v>
      </c>
      <c r="H25" s="84">
        <v>0.3520833333333333</v>
      </c>
      <c r="I25" s="85">
        <v>0.35416666666666663</v>
      </c>
      <c r="J25" s="85">
        <v>0.3576388888888889</v>
      </c>
      <c r="K25" s="85">
        <v>0.35972222222222222</v>
      </c>
      <c r="L25" s="85">
        <v>0.36249999999999999</v>
      </c>
      <c r="M25" s="86">
        <f t="shared" si="2"/>
        <v>16.961999999999996</v>
      </c>
      <c r="N25" s="21">
        <f t="shared" si="3"/>
        <v>3.1249999999999944E-2</v>
      </c>
      <c r="O25" s="22">
        <f t="shared" si="0"/>
        <v>22.616000000000035</v>
      </c>
      <c r="P25" s="39">
        <f t="shared" si="4"/>
        <v>1.6666666666666607E-2</v>
      </c>
      <c r="Q25" s="23"/>
      <c r="R25" s="73" t="e">
        <f>#REF!</f>
        <v>#REF!</v>
      </c>
      <c r="S25" s="78">
        <v>6.9444444444444404E-4</v>
      </c>
      <c r="T25" s="73" t="e">
        <f t="shared" si="5"/>
        <v>#REF!</v>
      </c>
      <c r="V25" s="73">
        <f t="shared" si="1"/>
        <v>0.36249999999999999</v>
      </c>
      <c r="W25" s="73">
        <f t="shared" si="6"/>
        <v>0.36319444444444443</v>
      </c>
      <c r="X25"/>
    </row>
    <row r="26" spans="1:25" x14ac:dyDescent="0.25">
      <c r="A26" s="56"/>
      <c r="B26" s="83">
        <v>8</v>
      </c>
      <c r="C26" s="85">
        <v>0.34791666666666665</v>
      </c>
      <c r="D26" s="85">
        <v>0.35277777777777775</v>
      </c>
      <c r="E26" s="85">
        <v>0.3576388888888889</v>
      </c>
      <c r="F26" s="85">
        <v>0.36041666666666666</v>
      </c>
      <c r="G26" s="85">
        <v>0.36527777777777776</v>
      </c>
      <c r="H26" s="84">
        <v>0.36874999999999997</v>
      </c>
      <c r="I26" s="85">
        <v>0.37083333333333329</v>
      </c>
      <c r="J26" s="85">
        <v>0.37430555555555556</v>
      </c>
      <c r="K26" s="85">
        <v>0.37638888888888888</v>
      </c>
      <c r="L26" s="85">
        <v>0.37916666666666665</v>
      </c>
      <c r="M26" s="86">
        <f t="shared" si="2"/>
        <v>16.961999999999996</v>
      </c>
      <c r="N26" s="21">
        <f t="shared" si="3"/>
        <v>3.125E-2</v>
      </c>
      <c r="O26" s="22">
        <f t="shared" si="0"/>
        <v>22.615999999999996</v>
      </c>
      <c r="P26" s="39">
        <f t="shared" si="4"/>
        <v>1.7361111111111105E-2</v>
      </c>
      <c r="Q26" s="23"/>
      <c r="R26" s="73" t="e">
        <f>#REF!</f>
        <v>#REF!</v>
      </c>
      <c r="S26" s="78">
        <v>6.9444444444444404E-4</v>
      </c>
      <c r="T26" s="73" t="e">
        <f t="shared" si="5"/>
        <v>#REF!</v>
      </c>
      <c r="V26" s="73">
        <f t="shared" si="1"/>
        <v>0.37916666666666665</v>
      </c>
      <c r="W26" s="73">
        <f t="shared" si="6"/>
        <v>0.37986111111111109</v>
      </c>
      <c r="X26"/>
    </row>
    <row r="27" spans="1:25" x14ac:dyDescent="0.25">
      <c r="A27" s="56"/>
      <c r="B27" s="83">
        <v>9</v>
      </c>
      <c r="C27" s="85">
        <v>0.36527777777777776</v>
      </c>
      <c r="D27" s="85">
        <v>0.37013888888888885</v>
      </c>
      <c r="E27" s="85">
        <v>0.375</v>
      </c>
      <c r="F27" s="85">
        <v>0.37777777777777777</v>
      </c>
      <c r="G27" s="85">
        <v>0.38263888888888886</v>
      </c>
      <c r="H27" s="84">
        <v>0.38611111111111113</v>
      </c>
      <c r="I27" s="85">
        <v>0.38819444444444445</v>
      </c>
      <c r="J27" s="85">
        <v>0.39166666666666666</v>
      </c>
      <c r="K27" s="85">
        <v>0.39374999999999999</v>
      </c>
      <c r="L27" s="85">
        <v>0.39652777777777776</v>
      </c>
      <c r="M27" s="86">
        <f t="shared" si="2"/>
        <v>16.961999999999996</v>
      </c>
      <c r="N27" s="21">
        <f t="shared" si="3"/>
        <v>3.125E-2</v>
      </c>
      <c r="O27" s="22">
        <f t="shared" si="0"/>
        <v>22.615999999999996</v>
      </c>
      <c r="P27" s="39">
        <f t="shared" si="4"/>
        <v>1.6666666666666663E-2</v>
      </c>
      <c r="Q27" s="23"/>
      <c r="R27" s="73" t="e">
        <f>#REF!</f>
        <v>#REF!</v>
      </c>
      <c r="S27" s="78">
        <v>6.9444444444444404E-4</v>
      </c>
      <c r="T27" s="73" t="e">
        <f t="shared" si="5"/>
        <v>#REF!</v>
      </c>
      <c r="V27" s="73">
        <f t="shared" si="1"/>
        <v>0.39652777777777776</v>
      </c>
      <c r="W27" s="73">
        <f t="shared" si="6"/>
        <v>0.3972222222222222</v>
      </c>
      <c r="X27"/>
    </row>
    <row r="28" spans="1:25" x14ac:dyDescent="0.25">
      <c r="A28" s="56"/>
      <c r="B28" s="83">
        <v>10</v>
      </c>
      <c r="C28" s="85">
        <v>0.38194444444444442</v>
      </c>
      <c r="D28" s="85">
        <v>0.38680555555555557</v>
      </c>
      <c r="E28" s="85">
        <v>0.39166666666666666</v>
      </c>
      <c r="F28" s="85">
        <v>0.39444444444444443</v>
      </c>
      <c r="G28" s="85">
        <v>0.39930555555555558</v>
      </c>
      <c r="H28" s="84">
        <v>0.40277777777777779</v>
      </c>
      <c r="I28" s="85">
        <v>0.40486111111111112</v>
      </c>
      <c r="J28" s="85">
        <v>0.40833333333333333</v>
      </c>
      <c r="K28" s="85">
        <v>0.41041666666666665</v>
      </c>
      <c r="L28" s="85">
        <v>0.41319444444444442</v>
      </c>
      <c r="M28" s="86">
        <f t="shared" si="2"/>
        <v>16.961999999999996</v>
      </c>
      <c r="N28" s="21">
        <f t="shared" si="3"/>
        <v>3.125E-2</v>
      </c>
      <c r="O28" s="22">
        <f t="shared" si="0"/>
        <v>22.615999999999996</v>
      </c>
      <c r="P28" s="39">
        <f t="shared" si="4"/>
        <v>1.736111111111116E-2</v>
      </c>
      <c r="Q28" s="23"/>
      <c r="R28" s="73" t="e">
        <f>#REF!</f>
        <v>#REF!</v>
      </c>
      <c r="S28" s="78">
        <v>6.9444444444444404E-4</v>
      </c>
      <c r="T28" s="73" t="e">
        <f t="shared" si="5"/>
        <v>#REF!</v>
      </c>
      <c r="V28" s="73">
        <f t="shared" si="1"/>
        <v>0.41319444444444442</v>
      </c>
      <c r="W28" s="73">
        <f t="shared" si="6"/>
        <v>0.41388888888888886</v>
      </c>
      <c r="X28"/>
    </row>
    <row r="29" spans="1:25" x14ac:dyDescent="0.25">
      <c r="A29" s="56"/>
      <c r="B29" s="83">
        <v>11</v>
      </c>
      <c r="C29" s="85">
        <v>0.39930555555555558</v>
      </c>
      <c r="D29" s="85">
        <v>0.40416666666666667</v>
      </c>
      <c r="E29" s="85">
        <v>0.40902777777777777</v>
      </c>
      <c r="F29" s="85">
        <v>0.41180555555555554</v>
      </c>
      <c r="G29" s="85">
        <v>0.41666666666666669</v>
      </c>
      <c r="H29" s="84">
        <v>0.4201388888888889</v>
      </c>
      <c r="I29" s="85">
        <v>0.42222222222222222</v>
      </c>
      <c r="J29" s="85">
        <v>0.42569444444444449</v>
      </c>
      <c r="K29" s="85">
        <v>0.42777777777777781</v>
      </c>
      <c r="L29" s="85">
        <v>0.43055555555555558</v>
      </c>
      <c r="M29" s="86">
        <f t="shared" si="2"/>
        <v>16.961999999999996</v>
      </c>
      <c r="N29" s="21">
        <f t="shared" si="3"/>
        <v>3.125E-2</v>
      </c>
      <c r="O29" s="22">
        <f t="shared" si="0"/>
        <v>22.615999999999996</v>
      </c>
      <c r="P29" s="39">
        <f t="shared" si="4"/>
        <v>1.6666666666666663E-2</v>
      </c>
      <c r="Q29" s="23"/>
      <c r="R29" s="73" t="e">
        <f>#REF!</f>
        <v>#REF!</v>
      </c>
      <c r="S29" s="78"/>
      <c r="T29" s="73"/>
      <c r="V29" s="73"/>
      <c r="W29" s="73"/>
      <c r="X29"/>
    </row>
    <row r="30" spans="1:25" x14ac:dyDescent="0.25">
      <c r="A30" s="56"/>
      <c r="B30" s="83">
        <v>12</v>
      </c>
      <c r="C30" s="85">
        <v>0.41597222222222224</v>
      </c>
      <c r="D30" s="85">
        <v>0.42083333333333334</v>
      </c>
      <c r="E30" s="85">
        <v>0.42569444444444449</v>
      </c>
      <c r="F30" s="85">
        <v>0.42847222222222225</v>
      </c>
      <c r="G30" s="85">
        <v>0.43333333333333335</v>
      </c>
      <c r="H30" s="84">
        <v>0.43680555555555556</v>
      </c>
      <c r="I30" s="85">
        <v>0.43888888888888888</v>
      </c>
      <c r="J30" s="85">
        <v>0.44236111111111115</v>
      </c>
      <c r="K30" s="85">
        <v>0.44444444444444448</v>
      </c>
      <c r="L30" s="85">
        <v>0.44722222222222224</v>
      </c>
      <c r="M30" s="86">
        <f t="shared" si="2"/>
        <v>16.961999999999996</v>
      </c>
      <c r="N30" s="21">
        <f t="shared" si="3"/>
        <v>3.125E-2</v>
      </c>
      <c r="O30" s="22">
        <f t="shared" si="0"/>
        <v>22.615999999999996</v>
      </c>
      <c r="P30" s="39">
        <f t="shared" si="4"/>
        <v>1.7361111111111105E-2</v>
      </c>
      <c r="Q30" s="23"/>
      <c r="R30" s="73" t="e">
        <f>#REF!</f>
        <v>#REF!</v>
      </c>
      <c r="S30" s="78"/>
      <c r="T30" s="73"/>
      <c r="V30" s="73"/>
      <c r="W30" s="73"/>
      <c r="X30"/>
    </row>
    <row r="31" spans="1:25" x14ac:dyDescent="0.25">
      <c r="A31" s="56"/>
      <c r="B31" s="83">
        <v>13</v>
      </c>
      <c r="C31" s="85">
        <v>0.43333333333333335</v>
      </c>
      <c r="D31" s="85">
        <v>0.43819444444444444</v>
      </c>
      <c r="E31" s="85">
        <v>0.44305555555555559</v>
      </c>
      <c r="F31" s="85">
        <v>0.44583333333333336</v>
      </c>
      <c r="G31" s="85">
        <v>0.45069444444444445</v>
      </c>
      <c r="H31" s="84">
        <v>0.45416666666666666</v>
      </c>
      <c r="I31" s="85">
        <v>0.45625000000000004</v>
      </c>
      <c r="J31" s="85">
        <v>0.4597222222222222</v>
      </c>
      <c r="K31" s="85">
        <v>0.46180555555555552</v>
      </c>
      <c r="L31" s="85">
        <v>0.46458333333333329</v>
      </c>
      <c r="M31" s="86">
        <f t="shared" si="2"/>
        <v>16.961999999999996</v>
      </c>
      <c r="N31" s="21">
        <f t="shared" si="3"/>
        <v>3.1249999999999944E-2</v>
      </c>
      <c r="O31" s="22">
        <f t="shared" si="0"/>
        <v>22.616000000000035</v>
      </c>
      <c r="P31" s="39">
        <f t="shared" si="4"/>
        <v>1.6666666666666663E-2</v>
      </c>
      <c r="Q31" s="23"/>
      <c r="R31" s="73" t="e">
        <f>#REF!</f>
        <v>#REF!</v>
      </c>
      <c r="S31" s="78"/>
      <c r="T31" s="73"/>
      <c r="V31" s="73"/>
      <c r="W31" s="73"/>
      <c r="X31"/>
    </row>
    <row r="32" spans="1:25" x14ac:dyDescent="0.25">
      <c r="A32" s="56"/>
      <c r="B32" s="83">
        <v>14</v>
      </c>
      <c r="C32" s="85">
        <v>0.45</v>
      </c>
      <c r="D32" s="85">
        <v>0.45486111111111116</v>
      </c>
      <c r="E32" s="85">
        <v>0.4597222222222222</v>
      </c>
      <c r="F32" s="85">
        <v>0.46249999999999997</v>
      </c>
      <c r="G32" s="85">
        <v>0.46736111111111112</v>
      </c>
      <c r="H32" s="84">
        <v>0.47083333333333333</v>
      </c>
      <c r="I32" s="85">
        <v>0.47291666666666665</v>
      </c>
      <c r="J32" s="85">
        <v>0.47638888888888886</v>
      </c>
      <c r="K32" s="85">
        <v>0.47847222222222219</v>
      </c>
      <c r="L32" s="85">
        <v>0.48124999999999996</v>
      </c>
      <c r="M32" s="86">
        <f t="shared" si="2"/>
        <v>16.961999999999996</v>
      </c>
      <c r="N32" s="21">
        <f t="shared" si="3"/>
        <v>3.1249999999999944E-2</v>
      </c>
      <c r="O32" s="22">
        <f t="shared" si="0"/>
        <v>22.616000000000035</v>
      </c>
      <c r="P32" s="39">
        <f t="shared" si="4"/>
        <v>1.7361111111111105E-2</v>
      </c>
      <c r="Q32" s="23"/>
      <c r="R32" s="73" t="e">
        <f>#REF!</f>
        <v>#REF!</v>
      </c>
      <c r="S32" s="78"/>
      <c r="T32" s="73"/>
      <c r="V32" s="73"/>
      <c r="W32" s="73"/>
      <c r="X32"/>
    </row>
    <row r="33" spans="1:24" ht="15" customHeight="1" x14ac:dyDescent="0.25">
      <c r="A33" s="56"/>
      <c r="B33" s="83">
        <v>15</v>
      </c>
      <c r="C33" s="85">
        <v>0.46736111111111112</v>
      </c>
      <c r="D33" s="85">
        <v>0.47222222222222221</v>
      </c>
      <c r="E33" s="85">
        <v>0.4770833333333333</v>
      </c>
      <c r="F33" s="85">
        <v>0.47986111111111107</v>
      </c>
      <c r="G33" s="85">
        <v>0.48472222222222222</v>
      </c>
      <c r="H33" s="84">
        <v>0.48819444444444443</v>
      </c>
      <c r="I33" s="85">
        <v>0.49027777777777776</v>
      </c>
      <c r="J33" s="85">
        <v>0.49374999999999997</v>
      </c>
      <c r="K33" s="85">
        <v>0.49583333333333329</v>
      </c>
      <c r="L33" s="85">
        <v>0.49861111111111112</v>
      </c>
      <c r="M33" s="86">
        <f t="shared" si="2"/>
        <v>16.961999999999996</v>
      </c>
      <c r="N33" s="21">
        <f t="shared" si="3"/>
        <v>3.125E-2</v>
      </c>
      <c r="O33" s="22">
        <f t="shared" si="0"/>
        <v>22.615999999999996</v>
      </c>
      <c r="P33" s="39">
        <f t="shared" si="4"/>
        <v>1.6666666666666663E-2</v>
      </c>
      <c r="Q33" s="23"/>
      <c r="R33" s="73" t="e">
        <f>#REF!</f>
        <v>#REF!</v>
      </c>
      <c r="S33" s="78"/>
      <c r="T33" s="73"/>
      <c r="V33" s="73"/>
      <c r="W33" s="73"/>
      <c r="X33"/>
    </row>
    <row r="34" spans="1:24" x14ac:dyDescent="0.25">
      <c r="A34" s="56"/>
      <c r="B34" s="83">
        <v>16</v>
      </c>
      <c r="C34" s="85">
        <v>0.48402777777777778</v>
      </c>
      <c r="D34" s="85">
        <v>0.48888888888888887</v>
      </c>
      <c r="E34" s="85">
        <v>0.49374999999999997</v>
      </c>
      <c r="F34" s="85">
        <v>0.49652777777777779</v>
      </c>
      <c r="G34" s="85">
        <v>0.50138888888888888</v>
      </c>
      <c r="H34" s="84">
        <v>0.50486111111111109</v>
      </c>
      <c r="I34" s="85">
        <v>0.50694444444444442</v>
      </c>
      <c r="J34" s="85">
        <v>0.51041666666666663</v>
      </c>
      <c r="K34" s="85">
        <v>0.51249999999999996</v>
      </c>
      <c r="L34" s="85">
        <v>0.51527777777777772</v>
      </c>
      <c r="M34" s="86">
        <f t="shared" si="2"/>
        <v>16.961999999999996</v>
      </c>
      <c r="N34" s="21">
        <f t="shared" si="3"/>
        <v>3.1249999999999944E-2</v>
      </c>
      <c r="O34" s="22">
        <f t="shared" si="0"/>
        <v>22.616000000000035</v>
      </c>
      <c r="P34" s="39">
        <f t="shared" si="4"/>
        <v>1.7361111111111105E-2</v>
      </c>
      <c r="Q34" s="23"/>
      <c r="R34" s="73" t="e">
        <f>#REF!</f>
        <v>#REF!</v>
      </c>
      <c r="S34" s="78"/>
      <c r="T34" s="73"/>
      <c r="V34" s="73"/>
      <c r="W34" s="73"/>
      <c r="X34"/>
    </row>
    <row r="35" spans="1:24" x14ac:dyDescent="0.25">
      <c r="A35" s="56"/>
      <c r="B35" s="83">
        <v>17</v>
      </c>
      <c r="C35" s="85">
        <v>0.50138888888888888</v>
      </c>
      <c r="D35" s="85">
        <v>0.50624999999999998</v>
      </c>
      <c r="E35" s="85">
        <v>0.51111111111111107</v>
      </c>
      <c r="F35" s="85">
        <v>0.51388888888888884</v>
      </c>
      <c r="G35" s="85">
        <v>0.51875000000000004</v>
      </c>
      <c r="H35" s="84">
        <v>0.52222222222222225</v>
      </c>
      <c r="I35" s="85">
        <v>0.52430555555555558</v>
      </c>
      <c r="J35" s="85">
        <v>0.52777777777777779</v>
      </c>
      <c r="K35" s="85">
        <v>0.52986111111111112</v>
      </c>
      <c r="L35" s="85">
        <v>0.53263888888888888</v>
      </c>
      <c r="M35" s="86">
        <f t="shared" si="2"/>
        <v>16.961999999999996</v>
      </c>
      <c r="N35" s="21">
        <f t="shared" si="3"/>
        <v>3.125E-2</v>
      </c>
      <c r="O35" s="22">
        <f t="shared" si="0"/>
        <v>22.615999999999996</v>
      </c>
      <c r="P35" s="39">
        <f t="shared" si="4"/>
        <v>1.6666666666666718E-2</v>
      </c>
      <c r="Q35" s="23"/>
      <c r="R35" s="73" t="e">
        <f>#REF!</f>
        <v>#REF!</v>
      </c>
      <c r="S35" s="78"/>
      <c r="T35" s="73"/>
      <c r="V35" s="73"/>
      <c r="W35" s="73"/>
      <c r="X35"/>
    </row>
    <row r="36" spans="1:24" x14ac:dyDescent="0.25">
      <c r="A36" s="56"/>
      <c r="B36" s="83">
        <v>18</v>
      </c>
      <c r="C36" s="85">
        <v>0.5180555555555556</v>
      </c>
      <c r="D36" s="85">
        <v>0.5229166666666667</v>
      </c>
      <c r="E36" s="85">
        <v>0.52777777777777779</v>
      </c>
      <c r="F36" s="85">
        <v>0.53055555555555556</v>
      </c>
      <c r="G36" s="85">
        <v>0.53541666666666665</v>
      </c>
      <c r="H36" s="84">
        <v>0.53888888888888886</v>
      </c>
      <c r="I36" s="85">
        <v>0.54097222222222219</v>
      </c>
      <c r="J36" s="85">
        <v>0.5444444444444444</v>
      </c>
      <c r="K36" s="85">
        <v>0.54652777777777772</v>
      </c>
      <c r="L36" s="85">
        <v>0.54930555555555549</v>
      </c>
      <c r="M36" s="86">
        <f t="shared" si="2"/>
        <v>16.961999999999996</v>
      </c>
      <c r="N36" s="21">
        <f t="shared" si="3"/>
        <v>3.1249999999999889E-2</v>
      </c>
      <c r="O36" s="22">
        <f t="shared" si="0"/>
        <v>22.616000000000074</v>
      </c>
      <c r="P36" s="39">
        <f t="shared" si="4"/>
        <v>1.7361111111111049E-2</v>
      </c>
      <c r="Q36" s="23"/>
      <c r="R36" s="73" t="e">
        <f>#REF!</f>
        <v>#REF!</v>
      </c>
      <c r="S36" s="78"/>
      <c r="T36" s="73"/>
      <c r="V36" s="73"/>
      <c r="W36" s="73"/>
      <c r="X36"/>
    </row>
    <row r="37" spans="1:24" x14ac:dyDescent="0.25">
      <c r="A37" s="56"/>
      <c r="B37" s="83">
        <v>19</v>
      </c>
      <c r="C37" s="85">
        <v>0.53541666666666665</v>
      </c>
      <c r="D37" s="85">
        <v>0.54027777777777775</v>
      </c>
      <c r="E37" s="85">
        <v>0.54513888888888884</v>
      </c>
      <c r="F37" s="85">
        <v>0.54791666666666661</v>
      </c>
      <c r="G37" s="85">
        <v>0.5527777777777777</v>
      </c>
      <c r="H37" s="84">
        <v>0.55624999999999991</v>
      </c>
      <c r="I37" s="85">
        <v>0.55833333333333335</v>
      </c>
      <c r="J37" s="85">
        <v>0.56180555555555556</v>
      </c>
      <c r="K37" s="85">
        <v>0.56388888888888888</v>
      </c>
      <c r="L37" s="85">
        <v>0.56666666666666665</v>
      </c>
      <c r="M37" s="86">
        <f t="shared" si="2"/>
        <v>16.961999999999996</v>
      </c>
      <c r="N37" s="21">
        <f t="shared" si="3"/>
        <v>3.125E-2</v>
      </c>
      <c r="O37" s="22">
        <f t="shared" si="0"/>
        <v>22.615999999999996</v>
      </c>
      <c r="P37" s="39">
        <f t="shared" si="4"/>
        <v>1.6666666666666607E-2</v>
      </c>
      <c r="Q37" s="23"/>
      <c r="R37" s="73" t="e">
        <f>#REF!</f>
        <v>#REF!</v>
      </c>
      <c r="S37" s="78"/>
      <c r="T37" s="73"/>
      <c r="V37" s="73"/>
      <c r="W37" s="73"/>
      <c r="X37"/>
    </row>
    <row r="38" spans="1:24" x14ac:dyDescent="0.25">
      <c r="A38" s="56"/>
      <c r="B38" s="83">
        <v>20</v>
      </c>
      <c r="C38" s="85">
        <v>0.55208333333333326</v>
      </c>
      <c r="D38" s="85">
        <v>0.55694444444444435</v>
      </c>
      <c r="E38" s="85">
        <v>0.56180555555555556</v>
      </c>
      <c r="F38" s="85">
        <v>0.56458333333333333</v>
      </c>
      <c r="G38" s="85">
        <v>0.56944444444444442</v>
      </c>
      <c r="H38" s="84">
        <v>0.57291666666666663</v>
      </c>
      <c r="I38" s="85">
        <v>0.57499999999999996</v>
      </c>
      <c r="J38" s="85">
        <v>0.57847222222222217</v>
      </c>
      <c r="K38" s="85">
        <v>0.58055555555555549</v>
      </c>
      <c r="L38" s="85">
        <v>0.58333333333333337</v>
      </c>
      <c r="M38" s="86">
        <f t="shared" si="2"/>
        <v>16.961999999999996</v>
      </c>
      <c r="N38" s="21">
        <f t="shared" si="3"/>
        <v>3.1250000000000111E-2</v>
      </c>
      <c r="O38" s="22">
        <f t="shared" si="0"/>
        <v>22.615999999999918</v>
      </c>
      <c r="P38" s="39">
        <f t="shared" si="4"/>
        <v>1.736111111111116E-2</v>
      </c>
      <c r="Q38" s="23"/>
      <c r="R38" s="73" t="e">
        <f>#REF!</f>
        <v>#REF!</v>
      </c>
      <c r="S38" s="78"/>
      <c r="T38" s="73"/>
      <c r="V38" s="73"/>
      <c r="W38" s="73"/>
      <c r="X38"/>
    </row>
    <row r="39" spans="1:24" x14ac:dyDescent="0.25">
      <c r="A39" s="56"/>
      <c r="B39" s="83">
        <v>21</v>
      </c>
      <c r="C39" s="85">
        <v>0.56944444444444442</v>
      </c>
      <c r="D39" s="85">
        <v>0.57430555555555551</v>
      </c>
      <c r="E39" s="85">
        <v>0.57916666666666661</v>
      </c>
      <c r="F39" s="85">
        <v>0.58194444444444438</v>
      </c>
      <c r="G39" s="85">
        <v>0.58680555555555558</v>
      </c>
      <c r="H39" s="84">
        <v>0.59027777777777779</v>
      </c>
      <c r="I39" s="85">
        <v>0.59236111111111112</v>
      </c>
      <c r="J39" s="85">
        <v>0.59583333333333333</v>
      </c>
      <c r="K39" s="85">
        <v>0.59791666666666665</v>
      </c>
      <c r="L39" s="85">
        <v>0.60069444444444453</v>
      </c>
      <c r="M39" s="86">
        <f t="shared" si="2"/>
        <v>16.961999999999996</v>
      </c>
      <c r="N39" s="21">
        <f t="shared" si="3"/>
        <v>3.1250000000000111E-2</v>
      </c>
      <c r="O39" s="22">
        <f t="shared" si="0"/>
        <v>22.615999999999918</v>
      </c>
      <c r="P39" s="39">
        <f t="shared" si="4"/>
        <v>1.6666666666666718E-2</v>
      </c>
      <c r="Q39" s="23"/>
      <c r="R39" s="73" t="e">
        <f>#REF!</f>
        <v>#REF!</v>
      </c>
      <c r="S39" s="78"/>
      <c r="T39" s="73"/>
      <c r="V39" s="73"/>
      <c r="W39" s="73"/>
      <c r="X39"/>
    </row>
    <row r="40" spans="1:24" x14ac:dyDescent="0.25">
      <c r="A40" s="56"/>
      <c r="B40" s="83">
        <v>22</v>
      </c>
      <c r="C40" s="85">
        <v>0.58611111111111114</v>
      </c>
      <c r="D40" s="85">
        <v>0.59097222222222223</v>
      </c>
      <c r="E40" s="85">
        <v>0.59583333333333333</v>
      </c>
      <c r="F40" s="85">
        <v>0.59861111111111109</v>
      </c>
      <c r="G40" s="85">
        <v>0.6034722222222223</v>
      </c>
      <c r="H40" s="84">
        <v>0.60694444444444451</v>
      </c>
      <c r="I40" s="85">
        <v>0.60902777777777783</v>
      </c>
      <c r="J40" s="85">
        <v>0.61250000000000004</v>
      </c>
      <c r="K40" s="85">
        <v>0.61458333333333337</v>
      </c>
      <c r="L40" s="85">
        <v>0.61736111111111114</v>
      </c>
      <c r="M40" s="86">
        <f t="shared" si="2"/>
        <v>16.961999999999996</v>
      </c>
      <c r="N40" s="21">
        <f t="shared" si="3"/>
        <v>3.125E-2</v>
      </c>
      <c r="O40" s="22">
        <f t="shared" si="0"/>
        <v>22.615999999999996</v>
      </c>
      <c r="P40" s="39">
        <f t="shared" si="4"/>
        <v>1.736111111111116E-2</v>
      </c>
      <c r="Q40" s="23"/>
      <c r="R40" s="73" t="e">
        <f>#REF!</f>
        <v>#REF!</v>
      </c>
      <c r="S40" s="78"/>
      <c r="T40" s="73"/>
      <c r="V40" s="73"/>
      <c r="W40" s="73"/>
      <c r="X40"/>
    </row>
    <row r="41" spans="1:24" x14ac:dyDescent="0.25">
      <c r="A41" s="56"/>
      <c r="B41" s="83">
        <v>23</v>
      </c>
      <c r="C41" s="85">
        <v>0.6034722222222223</v>
      </c>
      <c r="D41" s="85">
        <v>0.60833333333333339</v>
      </c>
      <c r="E41" s="85">
        <v>0.61319444444444449</v>
      </c>
      <c r="F41" s="85">
        <v>0.61597222222222225</v>
      </c>
      <c r="G41" s="85">
        <v>0.62083333333333335</v>
      </c>
      <c r="H41" s="84">
        <v>0.62430555555555556</v>
      </c>
      <c r="I41" s="85">
        <v>0.62638888888888888</v>
      </c>
      <c r="J41" s="85">
        <v>0.62986111111111109</v>
      </c>
      <c r="K41" s="85">
        <v>0.63194444444444442</v>
      </c>
      <c r="L41" s="85">
        <v>0.63472222222222219</v>
      </c>
      <c r="M41" s="86">
        <f t="shared" si="2"/>
        <v>16.961999999999996</v>
      </c>
      <c r="N41" s="21">
        <f t="shared" si="3"/>
        <v>3.1249999999999889E-2</v>
      </c>
      <c r="O41" s="22">
        <f t="shared" si="0"/>
        <v>22.616000000000074</v>
      </c>
      <c r="P41" s="39">
        <f t="shared" si="4"/>
        <v>1.6666666666666607E-2</v>
      </c>
      <c r="Q41" s="23"/>
      <c r="R41" s="73" t="e">
        <f>#REF!</f>
        <v>#REF!</v>
      </c>
      <c r="S41" s="78"/>
      <c r="T41" s="73"/>
      <c r="V41" s="73"/>
      <c r="W41" s="73"/>
      <c r="X41"/>
    </row>
    <row r="42" spans="1:24" x14ac:dyDescent="0.25">
      <c r="A42" s="56"/>
      <c r="B42" s="83">
        <v>24</v>
      </c>
      <c r="C42" s="85">
        <v>0.62013888888888891</v>
      </c>
      <c r="D42" s="85">
        <v>0.625</v>
      </c>
      <c r="E42" s="85">
        <v>0.62986111111111109</v>
      </c>
      <c r="F42" s="85">
        <v>0.63263888888888886</v>
      </c>
      <c r="G42" s="85">
        <v>0.63749999999999996</v>
      </c>
      <c r="H42" s="84">
        <v>0.64097222222222228</v>
      </c>
      <c r="I42" s="85">
        <v>0.6430555555555556</v>
      </c>
      <c r="J42" s="85">
        <v>0.64652777777777781</v>
      </c>
      <c r="K42" s="85">
        <v>0.64861111111111114</v>
      </c>
      <c r="L42" s="85">
        <v>0.65138888888888891</v>
      </c>
      <c r="M42" s="86">
        <f t="shared" si="2"/>
        <v>16.961999999999996</v>
      </c>
      <c r="N42" s="21">
        <f t="shared" si="3"/>
        <v>3.125E-2</v>
      </c>
      <c r="O42" s="22">
        <f t="shared" si="0"/>
        <v>22.615999999999996</v>
      </c>
      <c r="P42" s="39">
        <f t="shared" si="4"/>
        <v>1.7361111111111049E-2</v>
      </c>
      <c r="Q42" s="23"/>
      <c r="R42" s="73" t="e">
        <f>#REF!</f>
        <v>#REF!</v>
      </c>
      <c r="S42" s="78"/>
      <c r="T42" s="73"/>
      <c r="V42" s="73"/>
      <c r="W42" s="73"/>
      <c r="X42"/>
    </row>
    <row r="43" spans="1:24" x14ac:dyDescent="0.25">
      <c r="A43" s="56"/>
      <c r="B43" s="83">
        <v>25</v>
      </c>
      <c r="C43" s="85">
        <v>0.63749999999999996</v>
      </c>
      <c r="D43" s="85">
        <v>0.64236111111111116</v>
      </c>
      <c r="E43" s="85">
        <v>0.64722222222222225</v>
      </c>
      <c r="F43" s="85">
        <v>0.65</v>
      </c>
      <c r="G43" s="85">
        <v>0.65486111111111112</v>
      </c>
      <c r="H43" s="84">
        <v>0.65833333333333333</v>
      </c>
      <c r="I43" s="85">
        <v>0.66041666666666665</v>
      </c>
      <c r="J43" s="85">
        <v>0.66388888888888886</v>
      </c>
      <c r="K43" s="85">
        <v>0.66597222222222219</v>
      </c>
      <c r="L43" s="85">
        <v>0.66874999999999996</v>
      </c>
      <c r="M43" s="86">
        <f t="shared" si="2"/>
        <v>16.961999999999996</v>
      </c>
      <c r="N43" s="21">
        <f t="shared" si="3"/>
        <v>3.125E-2</v>
      </c>
      <c r="O43" s="22">
        <f t="shared" si="0"/>
        <v>22.615999999999996</v>
      </c>
      <c r="P43" s="39">
        <f t="shared" si="4"/>
        <v>1.6666666666666718E-2</v>
      </c>
      <c r="Q43" s="23"/>
      <c r="R43" s="73" t="e">
        <f>#REF!</f>
        <v>#REF!</v>
      </c>
      <c r="S43" s="78"/>
      <c r="T43" s="73"/>
      <c r="V43" s="73"/>
      <c r="W43" s="73"/>
      <c r="X43"/>
    </row>
    <row r="44" spans="1:24" x14ac:dyDescent="0.25">
      <c r="A44" s="56"/>
      <c r="B44" s="83">
        <v>26</v>
      </c>
      <c r="C44" s="85">
        <v>0.65416666666666667</v>
      </c>
      <c r="D44" s="85">
        <v>0.65902777777777777</v>
      </c>
      <c r="E44" s="85">
        <v>0.66388888888888886</v>
      </c>
      <c r="F44" s="85">
        <v>0.66666666666666663</v>
      </c>
      <c r="G44" s="85">
        <v>0.67152777777777772</v>
      </c>
      <c r="H44" s="84">
        <v>0.67499999999999993</v>
      </c>
      <c r="I44" s="85">
        <v>0.67708333333333326</v>
      </c>
      <c r="J44" s="85">
        <v>0.68055555555555547</v>
      </c>
      <c r="K44" s="85">
        <v>0.6826388888888888</v>
      </c>
      <c r="L44" s="85">
        <v>0.68541666666666667</v>
      </c>
      <c r="M44" s="86">
        <f t="shared" si="2"/>
        <v>16.961999999999996</v>
      </c>
      <c r="N44" s="21">
        <f t="shared" si="3"/>
        <v>3.125E-2</v>
      </c>
      <c r="O44" s="22">
        <f t="shared" si="0"/>
        <v>22.615999999999996</v>
      </c>
      <c r="P44" s="39">
        <f t="shared" si="4"/>
        <v>1.7361111111111049E-2</v>
      </c>
      <c r="Q44" s="23"/>
      <c r="R44" s="73" t="e">
        <f>#REF!</f>
        <v>#REF!</v>
      </c>
      <c r="S44" s="78"/>
      <c r="T44" s="73"/>
      <c r="V44" s="73"/>
      <c r="W44" s="73"/>
      <c r="X44"/>
    </row>
    <row r="45" spans="1:24" x14ac:dyDescent="0.25">
      <c r="A45" s="56"/>
      <c r="B45" s="83">
        <v>27</v>
      </c>
      <c r="C45" s="85">
        <v>0.67152777777777772</v>
      </c>
      <c r="D45" s="85">
        <v>0.67638888888888882</v>
      </c>
      <c r="E45" s="85">
        <v>0.68124999999999991</v>
      </c>
      <c r="F45" s="85">
        <v>0.68402777777777779</v>
      </c>
      <c r="G45" s="85">
        <v>0.68888888888888888</v>
      </c>
      <c r="H45" s="84">
        <v>0.69236111111111109</v>
      </c>
      <c r="I45" s="85">
        <v>0.69444444444444442</v>
      </c>
      <c r="J45" s="85">
        <v>0.69791666666666663</v>
      </c>
      <c r="K45" s="85">
        <v>0.7</v>
      </c>
      <c r="L45" s="85">
        <v>0.70277777777777772</v>
      </c>
      <c r="M45" s="86">
        <f t="shared" si="2"/>
        <v>16.961999999999996</v>
      </c>
      <c r="N45" s="21">
        <f t="shared" si="3"/>
        <v>3.125E-2</v>
      </c>
      <c r="O45" s="22">
        <f t="shared" si="0"/>
        <v>22.615999999999996</v>
      </c>
      <c r="P45" s="39">
        <f t="shared" si="4"/>
        <v>1.6666666666666718E-2</v>
      </c>
      <c r="Q45" s="23"/>
      <c r="R45" s="73" t="e">
        <f>#REF!</f>
        <v>#REF!</v>
      </c>
      <c r="S45" s="78"/>
      <c r="T45" s="73"/>
      <c r="V45" s="73"/>
      <c r="W45" s="73"/>
      <c r="X45"/>
    </row>
    <row r="46" spans="1:24" x14ac:dyDescent="0.25">
      <c r="A46" s="56"/>
      <c r="B46" s="83">
        <v>28</v>
      </c>
      <c r="C46" s="85">
        <v>0.68819444444444444</v>
      </c>
      <c r="D46" s="85">
        <v>0.69305555555555554</v>
      </c>
      <c r="E46" s="85">
        <v>0.69791666666666663</v>
      </c>
      <c r="F46" s="85">
        <v>0.7006944444444444</v>
      </c>
      <c r="G46" s="85">
        <v>0.70555555555555549</v>
      </c>
      <c r="H46" s="84">
        <v>0.70902777777777781</v>
      </c>
      <c r="I46" s="85">
        <v>0.71111111111111114</v>
      </c>
      <c r="J46" s="85">
        <v>0.71458333333333335</v>
      </c>
      <c r="K46" s="85">
        <v>0.71666666666666667</v>
      </c>
      <c r="L46" s="85">
        <v>0.71944444444444444</v>
      </c>
      <c r="M46" s="86">
        <f t="shared" si="2"/>
        <v>16.961999999999996</v>
      </c>
      <c r="N46" s="21">
        <f t="shared" si="3"/>
        <v>3.125E-2</v>
      </c>
      <c r="O46" s="22">
        <f t="shared" si="0"/>
        <v>22.615999999999996</v>
      </c>
      <c r="P46" s="39">
        <f t="shared" si="4"/>
        <v>1.7361111111111049E-2</v>
      </c>
      <c r="Q46" s="23"/>
      <c r="R46" s="73" t="e">
        <f>#REF!</f>
        <v>#REF!</v>
      </c>
      <c r="S46" s="78"/>
      <c r="T46" s="73"/>
      <c r="V46" s="73"/>
      <c r="W46" s="73"/>
      <c r="X46"/>
    </row>
    <row r="47" spans="1:24" x14ac:dyDescent="0.25">
      <c r="A47" s="56"/>
      <c r="B47" s="83">
        <v>29</v>
      </c>
      <c r="C47" s="85">
        <v>0.70555555555555549</v>
      </c>
      <c r="D47" s="85">
        <v>0.7104166666666667</v>
      </c>
      <c r="E47" s="85">
        <v>0.71527777777777779</v>
      </c>
      <c r="F47" s="85">
        <v>0.71805555555555556</v>
      </c>
      <c r="G47" s="85">
        <v>0.72291666666666665</v>
      </c>
      <c r="H47" s="84">
        <v>0.72638888888888897</v>
      </c>
      <c r="I47" s="85">
        <v>0.7284722222222223</v>
      </c>
      <c r="J47" s="85">
        <v>0.73194444444444451</v>
      </c>
      <c r="K47" s="85">
        <v>0.73402777777777783</v>
      </c>
      <c r="L47" s="85">
        <v>0.7368055555555556</v>
      </c>
      <c r="M47" s="86">
        <f t="shared" si="2"/>
        <v>16.961999999999996</v>
      </c>
      <c r="N47" s="21">
        <f t="shared" si="3"/>
        <v>3.1250000000000111E-2</v>
      </c>
      <c r="O47" s="22">
        <f t="shared" si="0"/>
        <v>22.615999999999918</v>
      </c>
      <c r="P47" s="39">
        <f t="shared" si="4"/>
        <v>1.6666666666666718E-2</v>
      </c>
      <c r="Q47" s="23"/>
      <c r="R47" s="73"/>
      <c r="S47" s="78"/>
      <c r="T47" s="73"/>
      <c r="V47" s="73"/>
      <c r="W47" s="73"/>
      <c r="X47"/>
    </row>
    <row r="48" spans="1:24" x14ac:dyDescent="0.25">
      <c r="A48" s="56"/>
      <c r="B48" s="83">
        <v>30</v>
      </c>
      <c r="C48" s="85">
        <v>0.72222222222222221</v>
      </c>
      <c r="D48" s="85">
        <v>0.72708333333333341</v>
      </c>
      <c r="E48" s="85">
        <v>0.73194444444444451</v>
      </c>
      <c r="F48" s="85">
        <v>0.73472222222222228</v>
      </c>
      <c r="G48" s="85">
        <v>0.73958333333333337</v>
      </c>
      <c r="H48" s="84">
        <v>0.74305555555555558</v>
      </c>
      <c r="I48" s="85">
        <v>0.74513888888888891</v>
      </c>
      <c r="J48" s="85">
        <v>0.74861111111111112</v>
      </c>
      <c r="K48" s="85">
        <v>0.75069444444444444</v>
      </c>
      <c r="L48" s="85">
        <v>0.75347222222222221</v>
      </c>
      <c r="M48" s="86">
        <f t="shared" si="2"/>
        <v>16.961999999999996</v>
      </c>
      <c r="N48" s="21">
        <f t="shared" si="3"/>
        <v>3.125E-2</v>
      </c>
      <c r="O48" s="22">
        <f t="shared" si="0"/>
        <v>22.615999999999996</v>
      </c>
      <c r="P48" s="39">
        <f t="shared" si="4"/>
        <v>1.736111111111116E-2</v>
      </c>
      <c r="Q48" s="23"/>
      <c r="R48" s="73"/>
      <c r="S48" s="78"/>
      <c r="T48" s="73"/>
      <c r="V48" s="73"/>
      <c r="W48" s="73"/>
      <c r="X48"/>
    </row>
    <row r="49" spans="1:24" x14ac:dyDescent="0.25">
      <c r="A49" s="56"/>
      <c r="B49" s="83">
        <v>31</v>
      </c>
      <c r="C49" s="85">
        <v>0.73958333333333337</v>
      </c>
      <c r="D49" s="85">
        <v>0.74444444444444446</v>
      </c>
      <c r="E49" s="85">
        <v>0.74930555555555556</v>
      </c>
      <c r="F49" s="85">
        <v>0.75208333333333333</v>
      </c>
      <c r="G49" s="85">
        <v>0.75694444444444442</v>
      </c>
      <c r="H49" s="84">
        <v>0.76041666666666663</v>
      </c>
      <c r="I49" s="85">
        <v>0.76249999999999996</v>
      </c>
      <c r="J49" s="85">
        <v>0.76597222222222228</v>
      </c>
      <c r="K49" s="85">
        <v>0.7680555555555556</v>
      </c>
      <c r="L49" s="85">
        <v>0.77083333333333337</v>
      </c>
      <c r="M49" s="86">
        <f t="shared" si="2"/>
        <v>16.961999999999996</v>
      </c>
      <c r="N49" s="21">
        <f t="shared" si="3"/>
        <v>3.125E-2</v>
      </c>
      <c r="O49" s="22">
        <f t="shared" si="0"/>
        <v>22.615999999999996</v>
      </c>
      <c r="P49" s="39">
        <f t="shared" si="4"/>
        <v>1.6666666666666607E-2</v>
      </c>
      <c r="Q49" s="23"/>
      <c r="R49" s="73"/>
      <c r="S49" s="78"/>
      <c r="T49" s="73"/>
      <c r="V49" s="73"/>
      <c r="W49" s="73"/>
      <c r="X49"/>
    </row>
    <row r="50" spans="1:24" x14ac:dyDescent="0.25">
      <c r="A50" s="56"/>
      <c r="B50" s="83">
        <v>32</v>
      </c>
      <c r="C50" s="85">
        <v>0.75624999999999998</v>
      </c>
      <c r="D50" s="85">
        <v>0.76111111111111107</v>
      </c>
      <c r="E50" s="85">
        <v>0.76597222222222228</v>
      </c>
      <c r="F50" s="85">
        <v>0.76875000000000004</v>
      </c>
      <c r="G50" s="85">
        <v>0.77361111111111114</v>
      </c>
      <c r="H50" s="84">
        <v>0.77708333333333335</v>
      </c>
      <c r="I50" s="85">
        <v>0.77916666666666667</v>
      </c>
      <c r="J50" s="85">
        <v>0.78263888888888888</v>
      </c>
      <c r="K50" s="85">
        <v>0.78472222222222221</v>
      </c>
      <c r="L50" s="85">
        <v>0.78749999999999998</v>
      </c>
      <c r="M50" s="86">
        <f t="shared" si="2"/>
        <v>16.961999999999996</v>
      </c>
      <c r="N50" s="21">
        <f t="shared" si="3"/>
        <v>3.125E-2</v>
      </c>
      <c r="O50" s="22">
        <f t="shared" si="0"/>
        <v>22.615999999999996</v>
      </c>
      <c r="P50" s="39">
        <f t="shared" si="4"/>
        <v>1.736111111111116E-2</v>
      </c>
      <c r="Q50" s="23"/>
      <c r="R50" s="73"/>
      <c r="S50" s="78"/>
      <c r="T50" s="73"/>
      <c r="V50" s="73"/>
      <c r="W50" s="73"/>
      <c r="X50"/>
    </row>
    <row r="51" spans="1:24" x14ac:dyDescent="0.25">
      <c r="A51" s="56"/>
      <c r="B51" s="83">
        <v>33</v>
      </c>
      <c r="C51" s="85">
        <v>0.77361111111111114</v>
      </c>
      <c r="D51" s="85">
        <v>0.77847222222222223</v>
      </c>
      <c r="E51" s="85">
        <v>0.78333333333333333</v>
      </c>
      <c r="F51" s="85">
        <v>0.78611111111111109</v>
      </c>
      <c r="G51" s="85">
        <v>0.79097222222222219</v>
      </c>
      <c r="H51" s="84">
        <v>0.7944444444444444</v>
      </c>
      <c r="I51" s="85">
        <v>0.79652777777777772</v>
      </c>
      <c r="J51" s="85">
        <v>0.79999999999999993</v>
      </c>
      <c r="K51" s="85">
        <v>0.80208333333333326</v>
      </c>
      <c r="L51" s="85">
        <v>0.80486111111111103</v>
      </c>
      <c r="M51" s="86">
        <f t="shared" si="2"/>
        <v>16.961999999999996</v>
      </c>
      <c r="N51" s="21">
        <f t="shared" si="3"/>
        <v>3.1249999999999889E-2</v>
      </c>
      <c r="O51" s="22">
        <f t="shared" si="0"/>
        <v>22.616000000000074</v>
      </c>
      <c r="P51" s="39">
        <f t="shared" si="4"/>
        <v>1.6666666666666607E-2</v>
      </c>
      <c r="Q51" s="23"/>
      <c r="R51" s="73"/>
      <c r="S51" s="78"/>
      <c r="T51" s="73"/>
      <c r="V51" s="73"/>
      <c r="W51" s="73"/>
      <c r="X51"/>
    </row>
    <row r="52" spans="1:24" x14ac:dyDescent="0.25">
      <c r="A52" s="56"/>
      <c r="B52" s="83">
        <v>34</v>
      </c>
      <c r="C52" s="85">
        <v>0.79027777777777775</v>
      </c>
      <c r="D52" s="85">
        <v>0.79513888888888884</v>
      </c>
      <c r="E52" s="85">
        <v>0.79999999999999993</v>
      </c>
      <c r="F52" s="85">
        <v>0.8027777777777777</v>
      </c>
      <c r="G52" s="85">
        <v>0.8076388888888888</v>
      </c>
      <c r="H52" s="84">
        <v>0.81111111111111112</v>
      </c>
      <c r="I52" s="85">
        <v>0.81319444444444444</v>
      </c>
      <c r="J52" s="85">
        <v>0.81666666666666665</v>
      </c>
      <c r="K52" s="85">
        <v>0.81874999999999998</v>
      </c>
      <c r="L52" s="85">
        <v>0.82152777777777775</v>
      </c>
      <c r="M52" s="86">
        <f t="shared" si="2"/>
        <v>16.961999999999996</v>
      </c>
      <c r="N52" s="21">
        <f t="shared" si="3"/>
        <v>3.125E-2</v>
      </c>
      <c r="O52" s="22">
        <f t="shared" si="0"/>
        <v>22.615999999999996</v>
      </c>
      <c r="P52" s="39">
        <f t="shared" si="4"/>
        <v>1.7361111111111049E-2</v>
      </c>
      <c r="Q52" s="23"/>
      <c r="R52" s="73" t="e">
        <f>#REF!</f>
        <v>#REF!</v>
      </c>
      <c r="S52" s="78"/>
      <c r="T52" s="73"/>
      <c r="V52" s="73"/>
      <c r="W52" s="73"/>
      <c r="X52"/>
    </row>
    <row r="53" spans="1:24" x14ac:dyDescent="0.25">
      <c r="A53" s="56"/>
      <c r="B53" s="83">
        <v>35</v>
      </c>
      <c r="C53" s="85">
        <v>0.8076388888888888</v>
      </c>
      <c r="D53" s="85">
        <v>0.8125</v>
      </c>
      <c r="E53" s="85">
        <v>0.81736111111111109</v>
      </c>
      <c r="F53" s="85">
        <v>0.82013888888888886</v>
      </c>
      <c r="G53" s="85">
        <v>0.82499999999999996</v>
      </c>
      <c r="H53" s="84">
        <v>0.82847222222222217</v>
      </c>
      <c r="I53" s="85">
        <v>0.83055555555555549</v>
      </c>
      <c r="J53" s="85">
        <v>0.83402777777777781</v>
      </c>
      <c r="K53" s="85">
        <v>0.83611111111111114</v>
      </c>
      <c r="L53" s="85">
        <v>0.83888888888888891</v>
      </c>
      <c r="M53" s="86">
        <f t="shared" si="2"/>
        <v>16.961999999999996</v>
      </c>
      <c r="N53" s="21">
        <f t="shared" si="3"/>
        <v>3.1250000000000111E-2</v>
      </c>
      <c r="O53" s="22">
        <f t="shared" si="0"/>
        <v>22.615999999999918</v>
      </c>
      <c r="P53" s="39">
        <f t="shared" si="4"/>
        <v>1.6666666666666718E-2</v>
      </c>
      <c r="Q53" s="23"/>
      <c r="R53" s="73"/>
      <c r="S53" s="78"/>
      <c r="T53" s="73"/>
      <c r="V53" s="73"/>
      <c r="W53" s="73"/>
      <c r="X53"/>
    </row>
    <row r="54" spans="1:24" x14ac:dyDescent="0.25">
      <c r="A54" s="56"/>
      <c r="B54" s="83">
        <v>36</v>
      </c>
      <c r="C54" s="85">
        <v>0.82430555555555551</v>
      </c>
      <c r="D54" s="85">
        <v>0.82916666666666661</v>
      </c>
      <c r="E54" s="85">
        <v>0.83402777777777781</v>
      </c>
      <c r="F54" s="85">
        <v>0.83680555555555558</v>
      </c>
      <c r="G54" s="85">
        <v>0.84166666666666667</v>
      </c>
      <c r="H54" s="84">
        <v>0.84513888888888888</v>
      </c>
      <c r="I54" s="85">
        <v>0.84722222222222221</v>
      </c>
      <c r="J54" s="85">
        <v>0.85069444444444453</v>
      </c>
      <c r="K54" s="85">
        <v>0.85277777777777786</v>
      </c>
      <c r="L54" s="85">
        <v>0.85555555555555562</v>
      </c>
      <c r="M54" s="86">
        <f t="shared" si="2"/>
        <v>16.961999999999996</v>
      </c>
      <c r="N54" s="21">
        <f t="shared" si="3"/>
        <v>3.1250000000000111E-2</v>
      </c>
      <c r="O54" s="22">
        <f t="shared" si="0"/>
        <v>22.615999999999918</v>
      </c>
      <c r="P54" s="39">
        <f t="shared" si="4"/>
        <v>1.736111111111116E-2</v>
      </c>
      <c r="Q54" s="23"/>
      <c r="R54" s="73"/>
      <c r="S54" s="78"/>
      <c r="T54" s="73"/>
      <c r="V54" s="73"/>
      <c r="W54" s="73"/>
      <c r="X54"/>
    </row>
    <row r="55" spans="1:24" x14ac:dyDescent="0.25">
      <c r="A55" s="56"/>
      <c r="B55" s="83">
        <v>37</v>
      </c>
      <c r="C55" s="85">
        <v>0.84166666666666667</v>
      </c>
      <c r="D55" s="85">
        <v>0.84652777777777777</v>
      </c>
      <c r="E55" s="85">
        <v>0.85138888888888897</v>
      </c>
      <c r="F55" s="85">
        <v>0.85416666666666674</v>
      </c>
      <c r="G55" s="85">
        <v>0.85902777777777783</v>
      </c>
      <c r="H55" s="84">
        <v>0.86250000000000004</v>
      </c>
      <c r="I55" s="85">
        <v>0.86458333333333337</v>
      </c>
      <c r="J55" s="85">
        <v>0.86805555555555558</v>
      </c>
      <c r="K55" s="85">
        <v>0.87013888888888891</v>
      </c>
      <c r="L55" s="85">
        <v>0.87291666666666667</v>
      </c>
      <c r="M55" s="86">
        <f t="shared" si="2"/>
        <v>16.961999999999996</v>
      </c>
      <c r="N55" s="21">
        <f t="shared" si="3"/>
        <v>3.125E-2</v>
      </c>
      <c r="O55" s="22">
        <f t="shared" si="0"/>
        <v>22.615999999999996</v>
      </c>
      <c r="P55" s="39">
        <f t="shared" si="4"/>
        <v>1.6666666666666718E-2</v>
      </c>
      <c r="Q55" s="23"/>
      <c r="R55" s="73"/>
      <c r="S55" s="78"/>
      <c r="T55" s="73"/>
      <c r="V55" s="73"/>
      <c r="W55" s="73"/>
      <c r="X55"/>
    </row>
    <row r="56" spans="1:24" x14ac:dyDescent="0.25">
      <c r="A56" s="56"/>
      <c r="B56" s="83">
        <v>38</v>
      </c>
      <c r="C56" s="85">
        <v>0.85833333333333339</v>
      </c>
      <c r="D56" s="85">
        <v>0.86319444444444449</v>
      </c>
      <c r="E56" s="85">
        <v>0.86805555555555558</v>
      </c>
      <c r="F56" s="85">
        <v>0.87083333333333335</v>
      </c>
      <c r="G56" s="85">
        <v>0.87569444444444444</v>
      </c>
      <c r="H56" s="84">
        <v>0.87916666666666665</v>
      </c>
      <c r="I56" s="85">
        <v>0.88124999999999998</v>
      </c>
      <c r="J56" s="85">
        <v>0.88472222222222219</v>
      </c>
      <c r="K56" s="85">
        <v>0.88680555555555551</v>
      </c>
      <c r="L56" s="85">
        <v>0.88958333333333328</v>
      </c>
      <c r="M56" s="86">
        <f t="shared" si="2"/>
        <v>16.961999999999996</v>
      </c>
      <c r="N56" s="21">
        <f t="shared" si="3"/>
        <v>3.1249999999999889E-2</v>
      </c>
      <c r="O56" s="22">
        <f t="shared" si="0"/>
        <v>22.616000000000074</v>
      </c>
      <c r="P56" s="39">
        <f t="shared" si="4"/>
        <v>1.7361111111111049E-2</v>
      </c>
      <c r="Q56" s="23"/>
      <c r="R56" s="73"/>
      <c r="S56" s="78"/>
      <c r="T56" s="73"/>
      <c r="V56" s="73"/>
      <c r="W56" s="73"/>
      <c r="X56"/>
    </row>
    <row r="57" spans="1:24" x14ac:dyDescent="0.25">
      <c r="A57" s="56"/>
      <c r="B57" s="83">
        <v>39</v>
      </c>
      <c r="C57" s="85">
        <v>0.87569444444444444</v>
      </c>
      <c r="D57" s="85">
        <v>0.88055555555555554</v>
      </c>
      <c r="E57" s="85">
        <v>0.88541666666666663</v>
      </c>
      <c r="F57" s="85">
        <v>0.8881944444444444</v>
      </c>
      <c r="G57" s="85">
        <v>0.8930555555555556</v>
      </c>
      <c r="H57" s="84">
        <v>0.89652777777777781</v>
      </c>
      <c r="I57" s="85">
        <v>0.89861111111111114</v>
      </c>
      <c r="J57" s="85">
        <v>0.90208333333333335</v>
      </c>
      <c r="K57" s="85">
        <v>0.90416666666666667</v>
      </c>
      <c r="L57" s="85">
        <v>0.90694444444444444</v>
      </c>
      <c r="M57" s="86">
        <f t="shared" si="2"/>
        <v>16.961999999999996</v>
      </c>
      <c r="N57" s="21">
        <f t="shared" si="3"/>
        <v>3.125E-2</v>
      </c>
      <c r="O57" s="22">
        <f t="shared" si="0"/>
        <v>22.615999999999996</v>
      </c>
      <c r="P57" s="39">
        <f t="shared" si="4"/>
        <v>1.6666666666666718E-2</v>
      </c>
      <c r="Q57" s="23"/>
      <c r="R57" s="73"/>
      <c r="S57" s="78"/>
      <c r="T57" s="73"/>
      <c r="V57" s="73"/>
      <c r="W57" s="73"/>
      <c r="X57"/>
    </row>
    <row r="58" spans="1:24" x14ac:dyDescent="0.25">
      <c r="A58" s="56"/>
      <c r="B58" s="83">
        <v>40</v>
      </c>
      <c r="C58" s="85">
        <v>0.89236111111111116</v>
      </c>
      <c r="D58" s="85">
        <v>0.89722222222222225</v>
      </c>
      <c r="E58" s="85">
        <v>0.90208333333333335</v>
      </c>
      <c r="F58" s="85">
        <v>0.90486111111111112</v>
      </c>
      <c r="G58" s="85">
        <v>0.90972222222222221</v>
      </c>
      <c r="H58" s="84">
        <v>0.91319444444444442</v>
      </c>
      <c r="I58" s="85">
        <v>0.91527777777777775</v>
      </c>
      <c r="J58" s="85">
        <v>0.91874999999999996</v>
      </c>
      <c r="K58" s="85">
        <v>0.92083333333333328</v>
      </c>
      <c r="L58" s="85">
        <v>0.92361111111111105</v>
      </c>
      <c r="M58" s="86">
        <f t="shared" si="2"/>
        <v>16.961999999999996</v>
      </c>
      <c r="N58" s="21">
        <f t="shared" si="3"/>
        <v>3.1249999999999889E-2</v>
      </c>
      <c r="O58" s="22">
        <f t="shared" si="0"/>
        <v>22.616000000000074</v>
      </c>
      <c r="P58" s="133"/>
      <c r="Q58" s="23"/>
      <c r="R58" s="73" t="e">
        <f>#REF!</f>
        <v>#REF!</v>
      </c>
      <c r="S58" s="78"/>
      <c r="T58" s="73"/>
      <c r="V58" s="73"/>
      <c r="W58" s="73"/>
      <c r="X58"/>
    </row>
    <row r="59" spans="1:24" ht="21" customHeight="1" x14ac:dyDescent="0.25">
      <c r="B59" s="3"/>
      <c r="C59" s="3"/>
      <c r="D59" s="3"/>
      <c r="E59" s="3"/>
      <c r="F59" s="3"/>
      <c r="G59" s="3"/>
      <c r="H59" s="3"/>
      <c r="I59" s="3"/>
      <c r="J59" s="3"/>
      <c r="K59" s="24"/>
      <c r="L59" s="24"/>
      <c r="M59" s="24"/>
      <c r="N59" s="25"/>
      <c r="O59" s="25"/>
      <c r="P59" s="3"/>
      <c r="X59"/>
    </row>
    <row r="60" spans="1:24" x14ac:dyDescent="0.25">
      <c r="B60" s="3"/>
      <c r="C60" s="3" t="s">
        <v>18</v>
      </c>
      <c r="D60" s="3"/>
      <c r="E60" s="3"/>
      <c r="F60" s="3"/>
      <c r="G60" s="3"/>
      <c r="H60" s="3"/>
      <c r="I60" s="3"/>
      <c r="J60" s="3"/>
      <c r="L60" s="26">
        <v>38</v>
      </c>
      <c r="M60" s="3"/>
      <c r="N60" s="3"/>
      <c r="O60" s="3"/>
      <c r="P60" s="3"/>
      <c r="X60"/>
    </row>
    <row r="61" spans="1:24" x14ac:dyDescent="0.25">
      <c r="B61" s="3"/>
      <c r="C61" s="3" t="s">
        <v>19</v>
      </c>
      <c r="D61" s="3"/>
      <c r="E61" s="3"/>
      <c r="F61" s="3"/>
      <c r="G61" s="3"/>
      <c r="H61" s="3"/>
      <c r="I61" s="3"/>
      <c r="J61" s="3"/>
      <c r="L61" s="26">
        <v>2</v>
      </c>
      <c r="M61" s="3"/>
      <c r="N61" s="3"/>
      <c r="O61" s="3"/>
      <c r="P61" s="3"/>
      <c r="X61"/>
    </row>
    <row r="62" spans="1:24" x14ac:dyDescent="0.25">
      <c r="B62" s="3"/>
      <c r="C62" s="3" t="s">
        <v>20</v>
      </c>
      <c r="D62" s="3"/>
      <c r="E62" s="3"/>
      <c r="F62" s="3"/>
      <c r="G62" s="3"/>
      <c r="H62" s="3"/>
      <c r="I62" s="3"/>
      <c r="J62" s="3"/>
      <c r="L62" s="26">
        <f>L60+L61</f>
        <v>40</v>
      </c>
      <c r="M62" s="3"/>
      <c r="N62" s="3"/>
      <c r="O62" s="3"/>
      <c r="P62" s="3"/>
      <c r="X62"/>
    </row>
    <row r="63" spans="1:24" x14ac:dyDescent="0.25">
      <c r="B63" s="3"/>
      <c r="C63" s="3" t="s">
        <v>21</v>
      </c>
      <c r="D63" s="3"/>
      <c r="E63" s="3"/>
      <c r="F63" s="3"/>
      <c r="G63" s="3"/>
      <c r="H63" s="3"/>
      <c r="I63" s="3"/>
      <c r="J63" s="3"/>
      <c r="L63" s="27">
        <f>M17</f>
        <v>16.961999999999996</v>
      </c>
      <c r="M63" s="3"/>
      <c r="N63" s="3"/>
      <c r="O63" s="3"/>
      <c r="P63" s="3"/>
      <c r="X63"/>
    </row>
    <row r="64" spans="1:24" x14ac:dyDescent="0.25">
      <c r="C64" s="3" t="s">
        <v>22</v>
      </c>
      <c r="L64" s="26">
        <f>5*(0.1+0.1)</f>
        <v>1</v>
      </c>
      <c r="X64"/>
    </row>
    <row r="65" spans="2:24" x14ac:dyDescent="0.25">
      <c r="C65" s="3" t="s">
        <v>23</v>
      </c>
      <c r="D65" s="28"/>
      <c r="E65" s="28"/>
      <c r="F65" s="28"/>
      <c r="G65" s="28"/>
      <c r="H65" s="28"/>
      <c r="I65" s="28"/>
      <c r="J65" s="28"/>
      <c r="K65" s="28"/>
      <c r="L65" s="26">
        <f>L64*5</f>
        <v>5</v>
      </c>
      <c r="X65"/>
    </row>
    <row r="66" spans="2:24" x14ac:dyDescent="0.25">
      <c r="C66" s="3" t="s">
        <v>24</v>
      </c>
      <c r="X66"/>
    </row>
    <row r="72" spans="2:24" x14ac:dyDescent="0.25">
      <c r="B72" s="30" t="s">
        <v>25</v>
      </c>
      <c r="R72"/>
      <c r="S72"/>
      <c r="T72"/>
      <c r="U72"/>
      <c r="V72"/>
      <c r="W72"/>
      <c r="X72"/>
    </row>
    <row r="73" spans="2:24" x14ac:dyDescent="0.25">
      <c r="B73" s="31" t="s">
        <v>26</v>
      </c>
      <c r="R73"/>
      <c r="S73"/>
      <c r="T73"/>
      <c r="U73"/>
      <c r="V73"/>
      <c r="W73"/>
      <c r="X73"/>
    </row>
    <row r="74" spans="2:24" x14ac:dyDescent="0.25">
      <c r="B74" s="31" t="s">
        <v>27</v>
      </c>
      <c r="R74"/>
      <c r="S74"/>
      <c r="T74"/>
      <c r="U74"/>
      <c r="V74"/>
      <c r="W74"/>
      <c r="X74"/>
    </row>
    <row r="75" spans="2:24" x14ac:dyDescent="0.25">
      <c r="B75" s="31" t="s">
        <v>28</v>
      </c>
      <c r="R75"/>
      <c r="S75"/>
      <c r="T75"/>
      <c r="U75"/>
      <c r="V75"/>
      <c r="W75"/>
      <c r="X75"/>
    </row>
    <row r="76" spans="2:24" x14ac:dyDescent="0.25">
      <c r="B76" s="31" t="s">
        <v>29</v>
      </c>
      <c r="R76"/>
      <c r="S76"/>
      <c r="T76"/>
      <c r="U76"/>
      <c r="V76"/>
      <c r="W76"/>
      <c r="X76"/>
    </row>
    <row r="77" spans="2:24" x14ac:dyDescent="0.25">
      <c r="B77" s="31" t="s">
        <v>30</v>
      </c>
      <c r="R77"/>
      <c r="S77"/>
      <c r="T77"/>
      <c r="U77"/>
      <c r="V77"/>
      <c r="W77"/>
      <c r="X77"/>
    </row>
    <row r="78" spans="2:24" x14ac:dyDescent="0.25">
      <c r="B78" s="145" t="s">
        <v>102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R78"/>
      <c r="S78"/>
      <c r="T78"/>
      <c r="U78"/>
      <c r="V78"/>
      <c r="W78"/>
      <c r="X78"/>
    </row>
    <row r="79" spans="2:24" x14ac:dyDescent="0.25">
      <c r="B79" s="145" t="s">
        <v>103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R79"/>
      <c r="S79"/>
      <c r="T79"/>
      <c r="U79"/>
      <c r="V79"/>
      <c r="W79"/>
      <c r="X79"/>
    </row>
    <row r="80" spans="2:24" x14ac:dyDescent="0.25">
      <c r="B80" s="145" t="s">
        <v>104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R80"/>
      <c r="S80"/>
      <c r="T80"/>
      <c r="U80"/>
      <c r="V80"/>
      <c r="W80"/>
      <c r="X80"/>
    </row>
    <row r="81" spans="2:24" x14ac:dyDescent="0.25">
      <c r="B81" s="139" t="s">
        <v>105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R81"/>
      <c r="S81"/>
      <c r="T81"/>
      <c r="U81"/>
      <c r="V81"/>
      <c r="W81"/>
      <c r="X81"/>
    </row>
  </sheetData>
  <mergeCells count="11">
    <mergeCell ref="B78:P78"/>
    <mergeCell ref="B79:P79"/>
    <mergeCell ref="B80:P80"/>
    <mergeCell ref="B81:P81"/>
    <mergeCell ref="B15:B16"/>
    <mergeCell ref="P15:P18"/>
    <mergeCell ref="C15:L15"/>
    <mergeCell ref="M15:M16"/>
    <mergeCell ref="N15:N18"/>
    <mergeCell ref="O15:O18"/>
    <mergeCell ref="M17:M18"/>
  </mergeCells>
  <printOptions horizontalCentered="1" verticalCentered="1"/>
  <pageMargins left="0.19685039370078741" right="0.19685039370078741" top="0.35433070866141736" bottom="0.15748031496062992" header="0.11811023622047245" footer="0.31496062992125984"/>
  <pageSetup paperSize="9" scale="60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F9CD-F926-40B7-980D-5DCA8C05A6DA}">
  <sheetPr>
    <tabColor rgb="FF00B050"/>
    <pageSetUpPr fitToPage="1"/>
  </sheetPr>
  <dimension ref="B1:T82"/>
  <sheetViews>
    <sheetView topLeftCell="A40" zoomScale="90" zoomScaleNormal="90" workbookViewId="0">
      <selection activeCell="AD66" sqref="AD66"/>
    </sheetView>
  </sheetViews>
  <sheetFormatPr baseColWidth="10" defaultRowHeight="15" x14ac:dyDescent="0.25"/>
  <cols>
    <col min="1" max="1" width="4.28515625" customWidth="1"/>
    <col min="2" max="2" width="14.140625" customWidth="1"/>
    <col min="3" max="12" width="9.5703125" customWidth="1"/>
    <col min="13" max="15" width="8" customWidth="1"/>
    <col min="16" max="16" width="10.42578125" customWidth="1"/>
    <col min="18" max="19" width="0" style="29" hidden="1" customWidth="1"/>
    <col min="20" max="20" width="0" style="73" hidden="1" customWidth="1"/>
    <col min="21" max="23" width="0" hidden="1" customWidth="1"/>
  </cols>
  <sheetData>
    <row r="1" spans="2:20" ht="21" customHeight="1" x14ac:dyDescent="0.25">
      <c r="B1" s="1" t="s">
        <v>0</v>
      </c>
      <c r="C1" s="3"/>
      <c r="D1" s="3"/>
      <c r="E1" s="3"/>
      <c r="F1" s="3"/>
      <c r="G1" s="3"/>
      <c r="H1" s="3"/>
      <c r="I1" s="4" t="s">
        <v>43</v>
      </c>
      <c r="J1" s="3"/>
      <c r="L1" s="3"/>
      <c r="M1" s="3"/>
      <c r="N1" s="3"/>
      <c r="O1" s="3"/>
      <c r="P1" s="3"/>
      <c r="R1"/>
      <c r="S1"/>
      <c r="T1"/>
    </row>
    <row r="2" spans="2:20" ht="21" customHeight="1" x14ac:dyDescent="0.25">
      <c r="B2" s="5" t="s">
        <v>1</v>
      </c>
      <c r="C2" s="3"/>
      <c r="D2" s="3"/>
      <c r="E2" s="3"/>
      <c r="F2" s="3"/>
      <c r="G2" s="3"/>
      <c r="H2" s="3"/>
      <c r="I2" s="6">
        <v>100</v>
      </c>
      <c r="J2" s="3"/>
      <c r="K2" s="3"/>
      <c r="L2" s="3"/>
      <c r="M2" s="3"/>
      <c r="N2" s="3"/>
      <c r="O2" s="3"/>
      <c r="P2" s="3"/>
      <c r="R2"/>
      <c r="S2"/>
      <c r="T2"/>
    </row>
    <row r="3" spans="2:20" ht="21" customHeight="1" x14ac:dyDescent="0.25">
      <c r="B3" s="7" t="s">
        <v>2</v>
      </c>
      <c r="C3" s="3"/>
      <c r="D3" s="3"/>
      <c r="E3" s="3"/>
      <c r="F3" s="3"/>
      <c r="G3" s="3"/>
      <c r="H3" s="3"/>
      <c r="I3" s="4" t="s">
        <v>116</v>
      </c>
      <c r="J3" s="3"/>
      <c r="L3" s="3"/>
      <c r="M3" s="3"/>
      <c r="N3" s="3"/>
      <c r="O3" s="3"/>
      <c r="P3" s="3"/>
      <c r="R3"/>
      <c r="S3"/>
      <c r="T3"/>
    </row>
    <row r="4" spans="2:20" ht="21" customHeight="1" x14ac:dyDescent="0.25">
      <c r="B4" s="7" t="s">
        <v>3</v>
      </c>
      <c r="C4" s="3"/>
      <c r="D4" s="3"/>
      <c r="E4" s="3"/>
      <c r="F4" s="3"/>
      <c r="G4" s="3"/>
      <c r="H4" s="3"/>
      <c r="I4" s="4" t="s">
        <v>50</v>
      </c>
      <c r="J4" s="3"/>
      <c r="K4" s="3"/>
      <c r="L4" s="8"/>
      <c r="M4" s="8"/>
      <c r="N4" s="8"/>
      <c r="O4" s="8"/>
      <c r="P4" s="3"/>
      <c r="R4"/>
      <c r="S4"/>
      <c r="T4"/>
    </row>
    <row r="5" spans="2:20" ht="21" customHeight="1" x14ac:dyDescent="0.25">
      <c r="B5" s="7" t="s">
        <v>4</v>
      </c>
      <c r="C5" s="9"/>
      <c r="D5" s="9"/>
      <c r="E5" s="9"/>
      <c r="F5" s="9"/>
      <c r="G5" s="9"/>
      <c r="H5" s="3"/>
      <c r="I5" s="4">
        <v>101</v>
      </c>
      <c r="J5" s="3"/>
      <c r="L5" s="8"/>
      <c r="M5" s="8"/>
      <c r="N5" s="8"/>
      <c r="O5" s="8"/>
      <c r="P5" s="3"/>
      <c r="R5"/>
      <c r="S5"/>
      <c r="T5"/>
    </row>
    <row r="6" spans="2:20" ht="21" customHeight="1" x14ac:dyDescent="0.25">
      <c r="B6" s="7" t="s">
        <v>5</v>
      </c>
      <c r="C6" s="3"/>
      <c r="D6" s="3"/>
      <c r="E6" s="3"/>
      <c r="F6" s="3"/>
      <c r="G6" s="3"/>
      <c r="H6" s="3"/>
      <c r="I6" s="4" t="s">
        <v>110</v>
      </c>
      <c r="J6" s="3"/>
      <c r="L6" s="8"/>
      <c r="M6" s="8"/>
      <c r="N6" s="8"/>
      <c r="O6" s="8"/>
      <c r="P6" s="3"/>
      <c r="R6"/>
      <c r="S6"/>
      <c r="T6"/>
    </row>
    <row r="7" spans="2:20" ht="21" customHeight="1" x14ac:dyDescent="0.25">
      <c r="B7" s="7" t="s">
        <v>6</v>
      </c>
      <c r="C7" s="3"/>
      <c r="D7" s="3"/>
      <c r="E7" s="3"/>
      <c r="F7" s="3"/>
      <c r="G7" s="3"/>
      <c r="H7" s="3"/>
      <c r="I7" s="4">
        <v>101</v>
      </c>
      <c r="J7" s="9"/>
      <c r="K7" s="4" t="s">
        <v>107</v>
      </c>
      <c r="L7" s="3"/>
      <c r="M7" s="3"/>
      <c r="N7" s="3"/>
      <c r="O7" s="3"/>
      <c r="P7" s="3"/>
      <c r="R7"/>
      <c r="S7"/>
      <c r="T7"/>
    </row>
    <row r="8" spans="2:20" ht="21" customHeight="1" x14ac:dyDescent="0.25">
      <c r="B8" s="7" t="s">
        <v>7</v>
      </c>
      <c r="C8" s="9"/>
      <c r="D8" s="9"/>
      <c r="E8" s="9"/>
      <c r="F8" s="9"/>
      <c r="G8" s="9"/>
      <c r="H8" s="9"/>
      <c r="I8" s="9"/>
      <c r="J8" s="3"/>
      <c r="L8" s="3"/>
      <c r="M8" s="3"/>
      <c r="N8" s="3"/>
      <c r="O8" s="3"/>
      <c r="P8" s="3"/>
      <c r="R8"/>
      <c r="S8"/>
      <c r="T8"/>
    </row>
    <row r="9" spans="2:20" ht="20.100000000000001" customHeight="1" x14ac:dyDescent="0.25">
      <c r="B9" s="3"/>
      <c r="C9" s="9"/>
      <c r="D9" s="9"/>
      <c r="E9" s="9"/>
      <c r="F9" s="9"/>
      <c r="G9" s="9"/>
      <c r="H9" s="9"/>
      <c r="I9" s="9"/>
      <c r="J9" s="9"/>
      <c r="K9" s="3"/>
      <c r="L9" s="3"/>
      <c r="M9" s="3"/>
      <c r="N9" s="3"/>
      <c r="O9" s="3"/>
      <c r="P9" s="3"/>
      <c r="R9"/>
      <c r="S9"/>
      <c r="T9"/>
    </row>
    <row r="10" spans="2:20" ht="20.100000000000001" customHeight="1" x14ac:dyDescent="0.25">
      <c r="B10" s="3"/>
      <c r="C10" s="9"/>
      <c r="D10" s="9"/>
      <c r="E10" s="9"/>
      <c r="F10" s="9"/>
      <c r="G10" s="9"/>
      <c r="H10" s="9"/>
      <c r="I10" s="9"/>
      <c r="J10" s="9"/>
      <c r="K10" s="3"/>
      <c r="L10" s="3"/>
      <c r="M10" s="3"/>
      <c r="N10" s="3"/>
      <c r="O10" s="3"/>
      <c r="P10" s="3"/>
      <c r="R10"/>
      <c r="S10"/>
      <c r="T10"/>
    </row>
    <row r="11" spans="2:20" ht="20.100000000000001" customHeight="1" x14ac:dyDescent="0.25">
      <c r="B11" s="3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  <c r="P11" s="3"/>
      <c r="R11"/>
      <c r="S11"/>
      <c r="T11"/>
    </row>
    <row r="12" spans="2:20" ht="20.100000000000001" customHeight="1" x14ac:dyDescent="0.25">
      <c r="B12" s="3"/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  <c r="P12" s="3"/>
      <c r="R12"/>
      <c r="S12"/>
      <c r="T12"/>
    </row>
    <row r="13" spans="2:20" ht="20.100000000000001" customHeight="1" x14ac:dyDescent="0.25">
      <c r="B13" s="3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3"/>
      <c r="P13" s="3"/>
      <c r="R13"/>
      <c r="S13"/>
      <c r="T13"/>
    </row>
    <row r="14" spans="2:20" ht="15.75" thickBot="1" x14ac:dyDescent="0.3"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R14"/>
      <c r="S14"/>
      <c r="T14"/>
    </row>
    <row r="15" spans="2:20" ht="26.25" customHeight="1" thickBot="1" x14ac:dyDescent="0.3">
      <c r="B15" s="150" t="s">
        <v>8</v>
      </c>
      <c r="C15" s="148" t="s">
        <v>10</v>
      </c>
      <c r="D15" s="149"/>
      <c r="E15" s="149"/>
      <c r="F15" s="149"/>
      <c r="G15" s="149"/>
      <c r="H15" s="149"/>
      <c r="I15" s="149"/>
      <c r="J15" s="149"/>
      <c r="K15" s="149"/>
      <c r="L15" s="13" t="s">
        <v>11</v>
      </c>
      <c r="M15" s="152" t="s">
        <v>12</v>
      </c>
      <c r="N15" s="152" t="s">
        <v>13</v>
      </c>
      <c r="O15" s="152" t="s">
        <v>14</v>
      </c>
      <c r="P15" s="152" t="s">
        <v>15</v>
      </c>
      <c r="R15"/>
      <c r="S15"/>
      <c r="T15"/>
    </row>
    <row r="16" spans="2:20" ht="212.25" customHeight="1" thickBot="1" x14ac:dyDescent="0.3">
      <c r="B16" s="151"/>
      <c r="C16" s="80" t="s">
        <v>101</v>
      </c>
      <c r="D16" s="80" t="s">
        <v>100</v>
      </c>
      <c r="E16" s="80" t="s">
        <v>99</v>
      </c>
      <c r="F16" s="80" t="s">
        <v>98</v>
      </c>
      <c r="G16" s="80" t="s">
        <v>97</v>
      </c>
      <c r="H16" s="80" t="s">
        <v>96</v>
      </c>
      <c r="I16" s="80" t="s">
        <v>95</v>
      </c>
      <c r="J16" s="80" t="s">
        <v>94</v>
      </c>
      <c r="K16" s="80" t="s">
        <v>93</v>
      </c>
      <c r="L16" s="40" t="s">
        <v>108</v>
      </c>
      <c r="M16" s="154"/>
      <c r="N16" s="153"/>
      <c r="O16" s="153"/>
      <c r="P16" s="153"/>
      <c r="R16"/>
      <c r="S16"/>
      <c r="T16"/>
    </row>
    <row r="17" spans="2:20" ht="26.25" customHeight="1" x14ac:dyDescent="0.25">
      <c r="B17" s="15" t="s">
        <v>16</v>
      </c>
      <c r="C17" s="17">
        <v>0.2</v>
      </c>
      <c r="D17" s="17">
        <v>1.496</v>
      </c>
      <c r="E17" s="17">
        <v>0.85499999999999998</v>
      </c>
      <c r="F17" s="17">
        <v>1.889</v>
      </c>
      <c r="G17" s="17">
        <v>0.76600000000000001</v>
      </c>
      <c r="H17" s="17">
        <v>1.5840000000000001</v>
      </c>
      <c r="I17" s="17">
        <v>2.3239999999999998</v>
      </c>
      <c r="J17" s="17">
        <v>1.73</v>
      </c>
      <c r="K17" s="17">
        <v>3.26</v>
      </c>
      <c r="L17" s="17">
        <v>2.86</v>
      </c>
      <c r="M17" s="143">
        <f>SUM(C17:L17)</f>
        <v>16.964000000000002</v>
      </c>
      <c r="N17" s="153"/>
      <c r="O17" s="153"/>
      <c r="P17" s="153"/>
    </row>
    <row r="18" spans="2:20" ht="26.25" customHeight="1" thickBot="1" x14ac:dyDescent="0.3">
      <c r="B18" s="18" t="s">
        <v>17</v>
      </c>
      <c r="C18" s="65">
        <v>0.2</v>
      </c>
      <c r="D18" s="65">
        <v>1.696</v>
      </c>
      <c r="E18" s="65">
        <v>2.5510000000000002</v>
      </c>
      <c r="F18" s="65">
        <v>4.4400000000000004</v>
      </c>
      <c r="G18" s="65">
        <v>5.2060000000000004</v>
      </c>
      <c r="H18" s="65">
        <v>6.7900000000000009</v>
      </c>
      <c r="I18" s="65">
        <v>9.1140000000000008</v>
      </c>
      <c r="J18" s="65">
        <v>10.844000000000001</v>
      </c>
      <c r="K18" s="65">
        <v>14.104000000000001</v>
      </c>
      <c r="L18" s="65">
        <v>16.964000000000002</v>
      </c>
      <c r="M18" s="144"/>
      <c r="N18" s="154"/>
      <c r="O18" s="154"/>
      <c r="P18" s="154"/>
    </row>
    <row r="19" spans="2:20" x14ac:dyDescent="0.25">
      <c r="B19" s="83">
        <v>1</v>
      </c>
      <c r="C19" s="85">
        <v>0.2638888888888889</v>
      </c>
      <c r="D19" s="85">
        <v>0.26666666666666666</v>
      </c>
      <c r="E19" s="85">
        <v>0.26874999999999999</v>
      </c>
      <c r="F19" s="85">
        <v>0.2722222222222222</v>
      </c>
      <c r="G19" s="85">
        <v>0.27430555555555558</v>
      </c>
      <c r="H19" s="85">
        <v>0.27777777777777779</v>
      </c>
      <c r="I19" s="85">
        <v>0.28263888888888888</v>
      </c>
      <c r="J19" s="85">
        <v>0.28541666666666665</v>
      </c>
      <c r="K19" s="85">
        <v>0.2902777777777778</v>
      </c>
      <c r="L19" s="85">
        <v>0.2951388888888889</v>
      </c>
      <c r="M19" s="86">
        <f>M17</f>
        <v>16.964000000000002</v>
      </c>
      <c r="N19" s="21">
        <f>L19-C19</f>
        <v>3.125E-2</v>
      </c>
      <c r="O19" s="22">
        <f t="shared" ref="O19:O58" si="0">60*$K$63/(N19*60*24)</f>
        <v>22.61866666666667</v>
      </c>
      <c r="P19" s="39">
        <f>C20-C19</f>
        <v>1.6666666666666663E-2</v>
      </c>
      <c r="R19" s="73">
        <v>0.27361111111111108</v>
      </c>
      <c r="S19" s="78">
        <v>6.9444444444444447E-4</v>
      </c>
      <c r="T19" s="73">
        <f>R19-S19</f>
        <v>0.27291666666666664</v>
      </c>
    </row>
    <row r="20" spans="2:20" x14ac:dyDescent="0.25">
      <c r="B20" s="83">
        <v>2</v>
      </c>
      <c r="C20" s="85">
        <v>0.28055555555555556</v>
      </c>
      <c r="D20" s="85">
        <v>0.28333333333333333</v>
      </c>
      <c r="E20" s="85">
        <v>0.28541666666666665</v>
      </c>
      <c r="F20" s="85">
        <v>0.28888888888888886</v>
      </c>
      <c r="G20" s="85">
        <v>0.29097222222222224</v>
      </c>
      <c r="H20" s="85">
        <v>0.29444444444444445</v>
      </c>
      <c r="I20" s="85">
        <v>0.29930555555555555</v>
      </c>
      <c r="J20" s="85">
        <v>0.30208333333333337</v>
      </c>
      <c r="K20" s="85">
        <v>0.30694444444444446</v>
      </c>
      <c r="L20" s="85">
        <v>0.31180555555555556</v>
      </c>
      <c r="M20" s="86">
        <f t="shared" ref="M20:M58" si="1">M19</f>
        <v>16.964000000000002</v>
      </c>
      <c r="N20" s="21">
        <f t="shared" ref="N20:N58" si="2">L20-C20</f>
        <v>3.125E-2</v>
      </c>
      <c r="O20" s="22">
        <f t="shared" si="0"/>
        <v>22.61866666666667</v>
      </c>
      <c r="P20" s="39">
        <f t="shared" ref="P20:P57" si="3">C21-C20</f>
        <v>1.7361111111111105E-2</v>
      </c>
      <c r="R20" s="73">
        <v>0.28194444444444444</v>
      </c>
      <c r="S20" s="78">
        <v>6.9444444444444447E-4</v>
      </c>
      <c r="T20" s="73">
        <f>R20-S20</f>
        <v>0.28125</v>
      </c>
    </row>
    <row r="21" spans="2:20" x14ac:dyDescent="0.25">
      <c r="B21" s="83">
        <v>3</v>
      </c>
      <c r="C21" s="85">
        <v>0.29791666666666666</v>
      </c>
      <c r="D21" s="85">
        <v>0.30069444444444449</v>
      </c>
      <c r="E21" s="85">
        <v>0.30277777777777781</v>
      </c>
      <c r="F21" s="85">
        <v>0.30625000000000002</v>
      </c>
      <c r="G21" s="85">
        <v>0.30833333333333335</v>
      </c>
      <c r="H21" s="85">
        <v>0.31180555555555556</v>
      </c>
      <c r="I21" s="85">
        <v>0.31666666666666671</v>
      </c>
      <c r="J21" s="85">
        <v>0.31944444444444448</v>
      </c>
      <c r="K21" s="85">
        <v>0.32430555555555557</v>
      </c>
      <c r="L21" s="85">
        <v>0.32916666666666666</v>
      </c>
      <c r="M21" s="86">
        <f t="shared" si="1"/>
        <v>16.964000000000002</v>
      </c>
      <c r="N21" s="21">
        <f t="shared" si="2"/>
        <v>3.125E-2</v>
      </c>
      <c r="O21" s="22">
        <f t="shared" si="0"/>
        <v>22.61866666666667</v>
      </c>
      <c r="P21" s="39">
        <f t="shared" si="3"/>
        <v>1.6666666666666663E-2</v>
      </c>
      <c r="R21" s="73">
        <v>0.2902777777777778</v>
      </c>
      <c r="S21" s="78">
        <v>6.9444444444444404E-4</v>
      </c>
      <c r="T21" s="73">
        <f t="shared" ref="T21:T27" si="4">R21-S21</f>
        <v>0.28958333333333336</v>
      </c>
    </row>
    <row r="22" spans="2:20" x14ac:dyDescent="0.25">
      <c r="B22" s="83">
        <v>4</v>
      </c>
      <c r="C22" s="85">
        <v>0.31458333333333333</v>
      </c>
      <c r="D22" s="85">
        <v>0.31736111111111115</v>
      </c>
      <c r="E22" s="85">
        <v>0.31944444444444448</v>
      </c>
      <c r="F22" s="85">
        <v>0.32291666666666669</v>
      </c>
      <c r="G22" s="85">
        <v>0.32500000000000001</v>
      </c>
      <c r="H22" s="85">
        <v>0.32847222222222222</v>
      </c>
      <c r="I22" s="85">
        <v>0.33333333333333331</v>
      </c>
      <c r="J22" s="85">
        <v>0.33611111111111108</v>
      </c>
      <c r="K22" s="85">
        <v>0.34097222222222218</v>
      </c>
      <c r="L22" s="85">
        <v>0.34583333333333333</v>
      </c>
      <c r="M22" s="86">
        <f t="shared" si="1"/>
        <v>16.964000000000002</v>
      </c>
      <c r="N22" s="21">
        <f t="shared" si="2"/>
        <v>3.125E-2</v>
      </c>
      <c r="O22" s="22">
        <f t="shared" si="0"/>
        <v>22.61866666666667</v>
      </c>
      <c r="P22" s="39">
        <f t="shared" si="3"/>
        <v>1.736111111111116E-2</v>
      </c>
      <c r="R22" s="73">
        <v>0.29861111111111116</v>
      </c>
      <c r="S22" s="78">
        <v>6.9444444444444404E-4</v>
      </c>
      <c r="T22" s="73">
        <f t="shared" si="4"/>
        <v>0.29791666666666672</v>
      </c>
    </row>
    <row r="23" spans="2:20" x14ac:dyDescent="0.25">
      <c r="B23" s="83">
        <v>5</v>
      </c>
      <c r="C23" s="85">
        <v>0.33194444444444449</v>
      </c>
      <c r="D23" s="85">
        <v>0.3347222222222222</v>
      </c>
      <c r="E23" s="85">
        <v>0.33680555555555552</v>
      </c>
      <c r="F23" s="85">
        <v>0.34027777777777773</v>
      </c>
      <c r="G23" s="85">
        <v>0.34236111111111112</v>
      </c>
      <c r="H23" s="85">
        <v>0.34583333333333333</v>
      </c>
      <c r="I23" s="85">
        <v>0.35069444444444442</v>
      </c>
      <c r="J23" s="85">
        <v>0.35347222222222219</v>
      </c>
      <c r="K23" s="85">
        <v>0.35833333333333334</v>
      </c>
      <c r="L23" s="85">
        <v>0.36319444444444443</v>
      </c>
      <c r="M23" s="86">
        <f t="shared" si="1"/>
        <v>16.964000000000002</v>
      </c>
      <c r="N23" s="21">
        <f t="shared" si="2"/>
        <v>3.1249999999999944E-2</v>
      </c>
      <c r="O23" s="22">
        <f t="shared" si="0"/>
        <v>22.618666666666709</v>
      </c>
      <c r="P23" s="39">
        <f t="shared" si="3"/>
        <v>1.6666666666666607E-2</v>
      </c>
      <c r="R23" s="73">
        <v>0.30694444444444452</v>
      </c>
      <c r="S23" s="78">
        <v>6.9444444444444404E-4</v>
      </c>
      <c r="T23" s="73">
        <f t="shared" si="4"/>
        <v>0.30625000000000008</v>
      </c>
    </row>
    <row r="24" spans="2:20" x14ac:dyDescent="0.25">
      <c r="B24" s="83">
        <v>6</v>
      </c>
      <c r="C24" s="85">
        <v>0.34861111111111109</v>
      </c>
      <c r="D24" s="85">
        <v>0.35138888888888886</v>
      </c>
      <c r="E24" s="85">
        <v>0.35347222222222219</v>
      </c>
      <c r="F24" s="85">
        <v>0.3569444444444444</v>
      </c>
      <c r="G24" s="85">
        <v>0.35902777777777778</v>
      </c>
      <c r="H24" s="85">
        <v>0.36249999999999999</v>
      </c>
      <c r="I24" s="85">
        <v>0.36736111111111108</v>
      </c>
      <c r="J24" s="85">
        <v>0.37013888888888885</v>
      </c>
      <c r="K24" s="85">
        <v>0.375</v>
      </c>
      <c r="L24" s="85">
        <v>0.37986111111111109</v>
      </c>
      <c r="M24" s="86">
        <f t="shared" si="1"/>
        <v>16.964000000000002</v>
      </c>
      <c r="N24" s="21">
        <f t="shared" si="2"/>
        <v>3.125E-2</v>
      </c>
      <c r="O24" s="22">
        <f t="shared" si="0"/>
        <v>22.61866666666667</v>
      </c>
      <c r="P24" s="39">
        <f t="shared" si="3"/>
        <v>1.7361111111111105E-2</v>
      </c>
      <c r="R24" s="73">
        <v>0.31527777777777788</v>
      </c>
      <c r="S24" s="78">
        <v>6.9444444444444404E-4</v>
      </c>
      <c r="T24" s="73">
        <f t="shared" si="4"/>
        <v>0.31458333333333344</v>
      </c>
    </row>
    <row r="25" spans="2:20" x14ac:dyDescent="0.25">
      <c r="B25" s="83">
        <v>7</v>
      </c>
      <c r="C25" s="85">
        <v>0.3659722222222222</v>
      </c>
      <c r="D25" s="85">
        <v>0.36874999999999997</v>
      </c>
      <c r="E25" s="85">
        <v>0.37083333333333329</v>
      </c>
      <c r="F25" s="85">
        <v>0.37430555555555556</v>
      </c>
      <c r="G25" s="85">
        <v>0.37638888888888888</v>
      </c>
      <c r="H25" s="85">
        <v>0.37986111111111109</v>
      </c>
      <c r="I25" s="85">
        <v>0.38472222222222224</v>
      </c>
      <c r="J25" s="85">
        <v>0.38750000000000001</v>
      </c>
      <c r="K25" s="85">
        <v>0.3923611111111111</v>
      </c>
      <c r="L25" s="85">
        <v>0.3972222222222222</v>
      </c>
      <c r="M25" s="86">
        <f t="shared" si="1"/>
        <v>16.964000000000002</v>
      </c>
      <c r="N25" s="21">
        <f t="shared" si="2"/>
        <v>3.125E-2</v>
      </c>
      <c r="O25" s="22">
        <f t="shared" si="0"/>
        <v>22.61866666666667</v>
      </c>
      <c r="P25" s="39">
        <f t="shared" si="3"/>
        <v>1.6666666666666663E-2</v>
      </c>
      <c r="R25" s="73">
        <v>0.32361111111111124</v>
      </c>
      <c r="S25" s="78">
        <v>6.9444444444444404E-4</v>
      </c>
      <c r="T25" s="73">
        <f t="shared" si="4"/>
        <v>0.3229166666666668</v>
      </c>
    </row>
    <row r="26" spans="2:20" x14ac:dyDescent="0.25">
      <c r="B26" s="83">
        <v>8</v>
      </c>
      <c r="C26" s="85">
        <v>0.38263888888888886</v>
      </c>
      <c r="D26" s="85">
        <v>0.38541666666666669</v>
      </c>
      <c r="E26" s="85">
        <v>0.38750000000000001</v>
      </c>
      <c r="F26" s="85">
        <v>0.39097222222222222</v>
      </c>
      <c r="G26" s="85">
        <v>0.39305555555555555</v>
      </c>
      <c r="H26" s="85">
        <v>0.39652777777777776</v>
      </c>
      <c r="I26" s="85">
        <v>0.40138888888888891</v>
      </c>
      <c r="J26" s="85">
        <v>0.40416666666666667</v>
      </c>
      <c r="K26" s="85">
        <v>0.40902777777777777</v>
      </c>
      <c r="L26" s="85">
        <v>0.41388888888888886</v>
      </c>
      <c r="M26" s="86">
        <f t="shared" si="1"/>
        <v>16.964000000000002</v>
      </c>
      <c r="N26" s="21">
        <f t="shared" si="2"/>
        <v>3.125E-2</v>
      </c>
      <c r="O26" s="22">
        <f t="shared" si="0"/>
        <v>22.61866666666667</v>
      </c>
      <c r="P26" s="39">
        <f t="shared" si="3"/>
        <v>1.736111111111116E-2</v>
      </c>
      <c r="R26" s="73">
        <v>0.3319444444444446</v>
      </c>
      <c r="S26" s="78">
        <v>6.9444444444444404E-4</v>
      </c>
      <c r="T26" s="73">
        <f t="shared" si="4"/>
        <v>0.33125000000000016</v>
      </c>
    </row>
    <row r="27" spans="2:20" x14ac:dyDescent="0.25">
      <c r="B27" s="83">
        <v>9</v>
      </c>
      <c r="C27" s="85">
        <v>0.4</v>
      </c>
      <c r="D27" s="85">
        <v>0.40277777777777779</v>
      </c>
      <c r="E27" s="85">
        <v>0.40486111111111112</v>
      </c>
      <c r="F27" s="85">
        <v>0.40833333333333333</v>
      </c>
      <c r="G27" s="85">
        <v>0.41041666666666665</v>
      </c>
      <c r="H27" s="85">
        <v>0.41388888888888886</v>
      </c>
      <c r="I27" s="85">
        <v>0.41875000000000001</v>
      </c>
      <c r="J27" s="85">
        <v>0.42152777777777778</v>
      </c>
      <c r="K27" s="85">
        <v>0.42638888888888893</v>
      </c>
      <c r="L27" s="85">
        <v>0.43125000000000002</v>
      </c>
      <c r="M27" s="86">
        <f t="shared" si="1"/>
        <v>16.964000000000002</v>
      </c>
      <c r="N27" s="21">
        <f t="shared" si="2"/>
        <v>3.125E-2</v>
      </c>
      <c r="O27" s="22">
        <f t="shared" si="0"/>
        <v>22.61866666666667</v>
      </c>
      <c r="P27" s="39">
        <f t="shared" si="3"/>
        <v>1.6666666666666663E-2</v>
      </c>
      <c r="R27" s="73">
        <v>0.34027777777777796</v>
      </c>
      <c r="S27" s="78">
        <v>6.9444444444444404E-4</v>
      </c>
      <c r="T27" s="73">
        <f t="shared" si="4"/>
        <v>0.33958333333333351</v>
      </c>
    </row>
    <row r="28" spans="2:20" x14ac:dyDescent="0.25">
      <c r="B28" s="83">
        <v>10</v>
      </c>
      <c r="C28" s="85">
        <v>0.41666666666666669</v>
      </c>
      <c r="D28" s="85">
        <v>0.41944444444444445</v>
      </c>
      <c r="E28" s="85">
        <v>0.42152777777777778</v>
      </c>
      <c r="F28" s="85">
        <v>0.42500000000000004</v>
      </c>
      <c r="G28" s="85">
        <v>0.42708333333333337</v>
      </c>
      <c r="H28" s="85">
        <v>0.43055555555555558</v>
      </c>
      <c r="I28" s="85">
        <v>0.43541666666666667</v>
      </c>
      <c r="J28" s="85">
        <v>0.43819444444444444</v>
      </c>
      <c r="K28" s="85">
        <v>0.44305555555555559</v>
      </c>
      <c r="L28" s="85">
        <v>0.44791666666666669</v>
      </c>
      <c r="M28" s="86">
        <f t="shared" si="1"/>
        <v>16.964000000000002</v>
      </c>
      <c r="N28" s="21">
        <f t="shared" si="2"/>
        <v>3.125E-2</v>
      </c>
      <c r="O28" s="22">
        <f t="shared" si="0"/>
        <v>22.61866666666667</v>
      </c>
      <c r="P28" s="39">
        <f t="shared" si="3"/>
        <v>1.7361111111111105E-2</v>
      </c>
      <c r="R28" s="73"/>
      <c r="S28" s="78"/>
    </row>
    <row r="29" spans="2:20" x14ac:dyDescent="0.25">
      <c r="B29" s="83">
        <v>11</v>
      </c>
      <c r="C29" s="85">
        <v>0.43402777777777779</v>
      </c>
      <c r="D29" s="85">
        <v>0.43680555555555556</v>
      </c>
      <c r="E29" s="85">
        <v>0.43888888888888888</v>
      </c>
      <c r="F29" s="85">
        <v>0.44236111111111115</v>
      </c>
      <c r="G29" s="85">
        <v>0.44444444444444448</v>
      </c>
      <c r="H29" s="85">
        <v>0.44791666666666669</v>
      </c>
      <c r="I29" s="85">
        <v>0.45277777777777778</v>
      </c>
      <c r="J29" s="85">
        <v>0.4555555555555556</v>
      </c>
      <c r="K29" s="85">
        <v>0.46041666666666664</v>
      </c>
      <c r="L29" s="85">
        <v>0.46527777777777773</v>
      </c>
      <c r="M29" s="86">
        <f t="shared" si="1"/>
        <v>16.964000000000002</v>
      </c>
      <c r="N29" s="21">
        <f t="shared" si="2"/>
        <v>3.1249999999999944E-2</v>
      </c>
      <c r="O29" s="22">
        <f t="shared" si="0"/>
        <v>22.618666666666709</v>
      </c>
      <c r="P29" s="39">
        <f t="shared" si="3"/>
        <v>1.6666666666666663E-2</v>
      </c>
      <c r="R29" s="73"/>
      <c r="S29" s="78"/>
    </row>
    <row r="30" spans="2:20" x14ac:dyDescent="0.25">
      <c r="B30" s="83">
        <v>12</v>
      </c>
      <c r="C30" s="85">
        <v>0.45069444444444445</v>
      </c>
      <c r="D30" s="85">
        <v>0.45347222222222222</v>
      </c>
      <c r="E30" s="85">
        <v>0.4555555555555556</v>
      </c>
      <c r="F30" s="85">
        <v>0.45902777777777776</v>
      </c>
      <c r="G30" s="85">
        <v>0.46111111111111108</v>
      </c>
      <c r="H30" s="85">
        <v>0.46458333333333329</v>
      </c>
      <c r="I30" s="85">
        <v>0.46944444444444444</v>
      </c>
      <c r="J30" s="85">
        <v>0.47222222222222221</v>
      </c>
      <c r="K30" s="85">
        <v>0.4770833333333333</v>
      </c>
      <c r="L30" s="85">
        <v>0.4819444444444444</v>
      </c>
      <c r="M30" s="86">
        <f t="shared" si="1"/>
        <v>16.964000000000002</v>
      </c>
      <c r="N30" s="21">
        <f t="shared" si="2"/>
        <v>3.1249999999999944E-2</v>
      </c>
      <c r="O30" s="22">
        <f t="shared" si="0"/>
        <v>22.618666666666709</v>
      </c>
      <c r="P30" s="39">
        <f t="shared" si="3"/>
        <v>1.7361111111111105E-2</v>
      </c>
      <c r="R30" s="73"/>
      <c r="S30" s="78"/>
    </row>
    <row r="31" spans="2:20" x14ac:dyDescent="0.25">
      <c r="B31" s="83">
        <v>13</v>
      </c>
      <c r="C31" s="85">
        <v>0.46805555555555556</v>
      </c>
      <c r="D31" s="85">
        <v>0.47083333333333333</v>
      </c>
      <c r="E31" s="85">
        <v>0.47291666666666665</v>
      </c>
      <c r="F31" s="85">
        <v>0.47638888888888886</v>
      </c>
      <c r="G31" s="85">
        <v>0.47847222222222219</v>
      </c>
      <c r="H31" s="85">
        <v>0.4819444444444444</v>
      </c>
      <c r="I31" s="85">
        <v>0.48680555555555555</v>
      </c>
      <c r="J31" s="85">
        <v>0.48958333333333331</v>
      </c>
      <c r="K31" s="85">
        <v>0.49444444444444441</v>
      </c>
      <c r="L31" s="85">
        <v>0.49930555555555556</v>
      </c>
      <c r="M31" s="86">
        <f t="shared" si="1"/>
        <v>16.964000000000002</v>
      </c>
      <c r="N31" s="21">
        <f t="shared" si="2"/>
        <v>3.125E-2</v>
      </c>
      <c r="O31" s="22">
        <f t="shared" si="0"/>
        <v>22.61866666666667</v>
      </c>
      <c r="P31" s="39">
        <f t="shared" si="3"/>
        <v>1.6666666666666663E-2</v>
      </c>
      <c r="R31" s="73"/>
      <c r="S31" s="78"/>
    </row>
    <row r="32" spans="2:20" x14ac:dyDescent="0.25">
      <c r="B32" s="83">
        <v>14</v>
      </c>
      <c r="C32" s="85">
        <v>0.48472222222222222</v>
      </c>
      <c r="D32" s="85">
        <v>0.48749999999999999</v>
      </c>
      <c r="E32" s="85">
        <v>0.48958333333333331</v>
      </c>
      <c r="F32" s="85">
        <v>0.49305555555555552</v>
      </c>
      <c r="G32" s="85">
        <v>0.49513888888888885</v>
      </c>
      <c r="H32" s="85">
        <v>0.49861111111111112</v>
      </c>
      <c r="I32" s="85">
        <v>0.50347222222222221</v>
      </c>
      <c r="J32" s="85">
        <v>0.50624999999999998</v>
      </c>
      <c r="K32" s="85">
        <v>0.51111111111111107</v>
      </c>
      <c r="L32" s="85">
        <v>0.51597222222222228</v>
      </c>
      <c r="M32" s="86">
        <f t="shared" si="1"/>
        <v>16.964000000000002</v>
      </c>
      <c r="N32" s="21">
        <f t="shared" si="2"/>
        <v>3.1250000000000056E-2</v>
      </c>
      <c r="O32" s="22">
        <f t="shared" si="0"/>
        <v>22.618666666666631</v>
      </c>
      <c r="P32" s="39">
        <f t="shared" si="3"/>
        <v>1.7361111111111105E-2</v>
      </c>
      <c r="R32" s="73"/>
      <c r="S32" s="78"/>
    </row>
    <row r="33" spans="2:19" x14ac:dyDescent="0.25">
      <c r="B33" s="83">
        <v>15</v>
      </c>
      <c r="C33" s="85">
        <v>0.50208333333333333</v>
      </c>
      <c r="D33" s="85">
        <v>0.50486111111111109</v>
      </c>
      <c r="E33" s="85">
        <v>0.50694444444444442</v>
      </c>
      <c r="F33" s="85">
        <v>0.51041666666666663</v>
      </c>
      <c r="G33" s="85">
        <v>0.51249999999999996</v>
      </c>
      <c r="H33" s="85">
        <v>0.51597222222222228</v>
      </c>
      <c r="I33" s="85">
        <v>0.52083333333333337</v>
      </c>
      <c r="J33" s="85">
        <v>0.52361111111111114</v>
      </c>
      <c r="K33" s="85">
        <v>0.52847222222222223</v>
      </c>
      <c r="L33" s="85">
        <v>0.53333333333333333</v>
      </c>
      <c r="M33" s="86">
        <f t="shared" si="1"/>
        <v>16.964000000000002</v>
      </c>
      <c r="N33" s="21">
        <f t="shared" si="2"/>
        <v>3.125E-2</v>
      </c>
      <c r="O33" s="22">
        <f t="shared" si="0"/>
        <v>22.61866666666667</v>
      </c>
      <c r="P33" s="39">
        <f t="shared" si="3"/>
        <v>1.6666666666666718E-2</v>
      </c>
      <c r="R33" s="73"/>
      <c r="S33" s="78"/>
    </row>
    <row r="34" spans="2:19" x14ac:dyDescent="0.25">
      <c r="B34" s="83">
        <v>16</v>
      </c>
      <c r="C34" s="85">
        <v>0.51875000000000004</v>
      </c>
      <c r="D34" s="85">
        <v>0.52152777777777781</v>
      </c>
      <c r="E34" s="85">
        <v>0.52361111111111114</v>
      </c>
      <c r="F34" s="85">
        <v>0.52708333333333335</v>
      </c>
      <c r="G34" s="85">
        <v>0.52916666666666667</v>
      </c>
      <c r="H34" s="85">
        <v>0.53263888888888888</v>
      </c>
      <c r="I34" s="85">
        <v>0.53749999999999998</v>
      </c>
      <c r="J34" s="85">
        <v>0.54027777777777775</v>
      </c>
      <c r="K34" s="85">
        <v>0.54513888888888884</v>
      </c>
      <c r="L34" s="85">
        <v>0.54999999999999993</v>
      </c>
      <c r="M34" s="86">
        <f t="shared" si="1"/>
        <v>16.964000000000002</v>
      </c>
      <c r="N34" s="21">
        <f t="shared" si="2"/>
        <v>3.1249999999999889E-2</v>
      </c>
      <c r="O34" s="22">
        <f t="shared" si="0"/>
        <v>22.618666666666748</v>
      </c>
      <c r="P34" s="39">
        <f t="shared" si="3"/>
        <v>1.7361111111111049E-2</v>
      </c>
      <c r="R34" s="73"/>
      <c r="S34" s="78"/>
    </row>
    <row r="35" spans="2:19" x14ac:dyDescent="0.25">
      <c r="B35" s="83">
        <v>17</v>
      </c>
      <c r="C35" s="85">
        <v>0.53611111111111109</v>
      </c>
      <c r="D35" s="85">
        <v>0.53888888888888886</v>
      </c>
      <c r="E35" s="85">
        <v>0.54097222222222219</v>
      </c>
      <c r="F35" s="85">
        <v>0.5444444444444444</v>
      </c>
      <c r="G35" s="85">
        <v>0.54652777777777772</v>
      </c>
      <c r="H35" s="85">
        <v>0.54999999999999993</v>
      </c>
      <c r="I35" s="85">
        <v>0.55486111111111103</v>
      </c>
      <c r="J35" s="85">
        <v>0.5576388888888888</v>
      </c>
      <c r="K35" s="85">
        <v>0.5625</v>
      </c>
      <c r="L35" s="85">
        <v>0.56736111111111109</v>
      </c>
      <c r="M35" s="86">
        <f t="shared" si="1"/>
        <v>16.964000000000002</v>
      </c>
      <c r="N35" s="21">
        <f t="shared" si="2"/>
        <v>3.125E-2</v>
      </c>
      <c r="O35" s="22">
        <f t="shared" si="0"/>
        <v>22.61866666666667</v>
      </c>
      <c r="P35" s="39">
        <f t="shared" si="3"/>
        <v>1.6666666666666607E-2</v>
      </c>
      <c r="R35" s="73"/>
      <c r="S35" s="78"/>
    </row>
    <row r="36" spans="2:19" x14ac:dyDescent="0.25">
      <c r="B36" s="83">
        <v>18</v>
      </c>
      <c r="C36" s="85">
        <v>0.5527777777777777</v>
      </c>
      <c r="D36" s="85">
        <v>0.55555555555555547</v>
      </c>
      <c r="E36" s="85">
        <v>0.5576388888888888</v>
      </c>
      <c r="F36" s="85">
        <v>0.56111111111111112</v>
      </c>
      <c r="G36" s="85">
        <v>0.56319444444444444</v>
      </c>
      <c r="H36" s="85">
        <v>0.56666666666666665</v>
      </c>
      <c r="I36" s="85">
        <v>0.57152777777777775</v>
      </c>
      <c r="J36" s="85">
        <v>0.57430555555555551</v>
      </c>
      <c r="K36" s="85">
        <v>0.57916666666666661</v>
      </c>
      <c r="L36" s="85">
        <v>0.58402777777777781</v>
      </c>
      <c r="M36" s="86">
        <f t="shared" si="1"/>
        <v>16.964000000000002</v>
      </c>
      <c r="N36" s="21">
        <f t="shared" si="2"/>
        <v>3.1250000000000111E-2</v>
      </c>
      <c r="O36" s="22">
        <f t="shared" si="0"/>
        <v>22.618666666666591</v>
      </c>
      <c r="P36" s="39">
        <f t="shared" si="3"/>
        <v>1.736111111111116E-2</v>
      </c>
      <c r="R36" s="73"/>
      <c r="S36" s="78"/>
    </row>
    <row r="37" spans="2:19" x14ac:dyDescent="0.25">
      <c r="B37" s="83">
        <v>19</v>
      </c>
      <c r="C37" s="85">
        <v>0.57013888888888886</v>
      </c>
      <c r="D37" s="85">
        <v>0.57291666666666663</v>
      </c>
      <c r="E37" s="85">
        <v>0.57499999999999996</v>
      </c>
      <c r="F37" s="85">
        <v>0.57847222222222217</v>
      </c>
      <c r="G37" s="85">
        <v>0.58055555555555549</v>
      </c>
      <c r="H37" s="85">
        <v>0.58402777777777781</v>
      </c>
      <c r="I37" s="85">
        <v>0.58888888888888891</v>
      </c>
      <c r="J37" s="85">
        <v>0.59166666666666667</v>
      </c>
      <c r="K37" s="85">
        <v>0.59652777777777777</v>
      </c>
      <c r="L37" s="85">
        <v>0.60138888888888897</v>
      </c>
      <c r="M37" s="86">
        <f t="shared" si="1"/>
        <v>16.964000000000002</v>
      </c>
      <c r="N37" s="21">
        <f t="shared" si="2"/>
        <v>3.1250000000000111E-2</v>
      </c>
      <c r="O37" s="22">
        <f t="shared" si="0"/>
        <v>22.618666666666591</v>
      </c>
      <c r="P37" s="39">
        <f t="shared" si="3"/>
        <v>1.6666666666666718E-2</v>
      </c>
      <c r="R37" s="73"/>
      <c r="S37" s="78"/>
    </row>
    <row r="38" spans="2:19" x14ac:dyDescent="0.25">
      <c r="B38" s="83">
        <v>20</v>
      </c>
      <c r="C38" s="85">
        <v>0.58680555555555558</v>
      </c>
      <c r="D38" s="85">
        <v>0.58958333333333335</v>
      </c>
      <c r="E38" s="85">
        <v>0.59166666666666667</v>
      </c>
      <c r="F38" s="85">
        <v>0.59513888888888888</v>
      </c>
      <c r="G38" s="85">
        <v>0.59722222222222221</v>
      </c>
      <c r="H38" s="85">
        <v>0.60069444444444453</v>
      </c>
      <c r="I38" s="85">
        <v>0.60555555555555562</v>
      </c>
      <c r="J38" s="85">
        <v>0.60833333333333339</v>
      </c>
      <c r="K38" s="85">
        <v>0.61319444444444449</v>
      </c>
      <c r="L38" s="85">
        <v>0.61805555555555558</v>
      </c>
      <c r="M38" s="86">
        <f t="shared" si="1"/>
        <v>16.964000000000002</v>
      </c>
      <c r="N38" s="21">
        <f t="shared" si="2"/>
        <v>3.125E-2</v>
      </c>
      <c r="O38" s="22">
        <f t="shared" si="0"/>
        <v>22.61866666666667</v>
      </c>
      <c r="P38" s="39">
        <f t="shared" si="3"/>
        <v>1.736111111111116E-2</v>
      </c>
      <c r="R38" s="73"/>
      <c r="S38" s="78"/>
    </row>
    <row r="39" spans="2:19" x14ac:dyDescent="0.25">
      <c r="B39" s="83">
        <v>21</v>
      </c>
      <c r="C39" s="85">
        <v>0.60416666666666674</v>
      </c>
      <c r="D39" s="85">
        <v>0.60694444444444451</v>
      </c>
      <c r="E39" s="85">
        <v>0.60902777777777783</v>
      </c>
      <c r="F39" s="85">
        <v>0.61250000000000004</v>
      </c>
      <c r="G39" s="85">
        <v>0.61458333333333337</v>
      </c>
      <c r="H39" s="85">
        <v>0.61805555555555558</v>
      </c>
      <c r="I39" s="85">
        <v>0.62291666666666667</v>
      </c>
      <c r="J39" s="85">
        <v>0.62569444444444444</v>
      </c>
      <c r="K39" s="85">
        <v>0.63055555555555554</v>
      </c>
      <c r="L39" s="85">
        <v>0.63541666666666663</v>
      </c>
      <c r="M39" s="86">
        <f t="shared" si="1"/>
        <v>16.964000000000002</v>
      </c>
      <c r="N39" s="21">
        <f t="shared" si="2"/>
        <v>3.1249999999999889E-2</v>
      </c>
      <c r="O39" s="22">
        <f t="shared" si="0"/>
        <v>22.618666666666748</v>
      </c>
      <c r="P39" s="39">
        <f t="shared" si="3"/>
        <v>1.6666666666666607E-2</v>
      </c>
      <c r="R39" s="73"/>
      <c r="S39" s="78"/>
    </row>
    <row r="40" spans="2:19" x14ac:dyDescent="0.25">
      <c r="B40" s="83">
        <v>22</v>
      </c>
      <c r="C40" s="85">
        <v>0.62083333333333335</v>
      </c>
      <c r="D40" s="85">
        <v>0.62361111111111112</v>
      </c>
      <c r="E40" s="85">
        <v>0.62569444444444444</v>
      </c>
      <c r="F40" s="85">
        <v>0.62916666666666665</v>
      </c>
      <c r="G40" s="85">
        <v>0.63124999999999998</v>
      </c>
      <c r="H40" s="85">
        <v>0.63472222222222219</v>
      </c>
      <c r="I40" s="85">
        <v>0.63958333333333328</v>
      </c>
      <c r="J40" s="85">
        <v>0.64236111111111116</v>
      </c>
      <c r="K40" s="85">
        <v>0.64722222222222225</v>
      </c>
      <c r="L40" s="85">
        <v>0.65208333333333335</v>
      </c>
      <c r="M40" s="86">
        <f t="shared" si="1"/>
        <v>16.964000000000002</v>
      </c>
      <c r="N40" s="21">
        <f t="shared" si="2"/>
        <v>3.125E-2</v>
      </c>
      <c r="O40" s="22">
        <f t="shared" si="0"/>
        <v>22.61866666666667</v>
      </c>
      <c r="P40" s="39">
        <f t="shared" si="3"/>
        <v>1.7361111111111049E-2</v>
      </c>
      <c r="R40" s="73"/>
      <c r="S40" s="78"/>
    </row>
    <row r="41" spans="2:19" x14ac:dyDescent="0.25">
      <c r="B41" s="83">
        <v>23</v>
      </c>
      <c r="C41" s="85">
        <v>0.6381944444444444</v>
      </c>
      <c r="D41" s="85">
        <v>0.64097222222222228</v>
      </c>
      <c r="E41" s="85">
        <v>0.6430555555555556</v>
      </c>
      <c r="F41" s="85">
        <v>0.64652777777777781</v>
      </c>
      <c r="G41" s="85">
        <v>0.64861111111111114</v>
      </c>
      <c r="H41" s="85">
        <v>0.65208333333333335</v>
      </c>
      <c r="I41" s="85">
        <v>0.65694444444444444</v>
      </c>
      <c r="J41" s="85">
        <v>0.65972222222222221</v>
      </c>
      <c r="K41" s="85">
        <v>0.6645833333333333</v>
      </c>
      <c r="L41" s="85">
        <v>0.6694444444444444</v>
      </c>
      <c r="M41" s="86">
        <f t="shared" si="1"/>
        <v>16.964000000000002</v>
      </c>
      <c r="N41" s="21">
        <f t="shared" si="2"/>
        <v>3.125E-2</v>
      </c>
      <c r="O41" s="22">
        <f t="shared" si="0"/>
        <v>22.61866666666667</v>
      </c>
      <c r="P41" s="39">
        <f t="shared" si="3"/>
        <v>1.6666666666666718E-2</v>
      </c>
      <c r="R41" s="73"/>
      <c r="S41" s="78"/>
    </row>
    <row r="42" spans="2:19" x14ac:dyDescent="0.25">
      <c r="B42" s="83">
        <v>24</v>
      </c>
      <c r="C42" s="85">
        <v>0.65486111111111112</v>
      </c>
      <c r="D42" s="85">
        <v>0.65763888888888888</v>
      </c>
      <c r="E42" s="85">
        <v>0.65972222222222221</v>
      </c>
      <c r="F42" s="85">
        <v>0.66319444444444442</v>
      </c>
      <c r="G42" s="85">
        <v>0.66527777777777775</v>
      </c>
      <c r="H42" s="85">
        <v>0.66874999999999996</v>
      </c>
      <c r="I42" s="85">
        <v>0.67361111111111105</v>
      </c>
      <c r="J42" s="85">
        <v>0.67638888888888882</v>
      </c>
      <c r="K42" s="85">
        <v>0.68124999999999991</v>
      </c>
      <c r="L42" s="85">
        <v>0.68611111111111112</v>
      </c>
      <c r="M42" s="86">
        <f t="shared" si="1"/>
        <v>16.964000000000002</v>
      </c>
      <c r="N42" s="21">
        <f t="shared" si="2"/>
        <v>3.125E-2</v>
      </c>
      <c r="O42" s="22">
        <f t="shared" si="0"/>
        <v>22.61866666666667</v>
      </c>
      <c r="P42" s="39">
        <f t="shared" si="3"/>
        <v>1.7361111111111049E-2</v>
      </c>
      <c r="R42" s="73"/>
      <c r="S42" s="78"/>
    </row>
    <row r="43" spans="2:19" x14ac:dyDescent="0.25">
      <c r="B43" s="83">
        <v>25</v>
      </c>
      <c r="C43" s="85">
        <v>0.67222222222222217</v>
      </c>
      <c r="D43" s="85">
        <v>0.67499999999999993</v>
      </c>
      <c r="E43" s="85">
        <v>0.67708333333333326</v>
      </c>
      <c r="F43" s="85">
        <v>0.68055555555555547</v>
      </c>
      <c r="G43" s="85">
        <v>0.6826388888888888</v>
      </c>
      <c r="H43" s="85">
        <v>0.68611111111111112</v>
      </c>
      <c r="I43" s="85">
        <v>0.69097222222222221</v>
      </c>
      <c r="J43" s="85">
        <v>0.69374999999999998</v>
      </c>
      <c r="K43" s="85">
        <v>0.69861111111111107</v>
      </c>
      <c r="L43" s="85">
        <v>0.70347222222222217</v>
      </c>
      <c r="M43" s="86">
        <f t="shared" si="1"/>
        <v>16.964000000000002</v>
      </c>
      <c r="N43" s="21">
        <f t="shared" si="2"/>
        <v>3.125E-2</v>
      </c>
      <c r="O43" s="22">
        <f t="shared" si="0"/>
        <v>22.61866666666667</v>
      </c>
      <c r="P43" s="39">
        <f t="shared" si="3"/>
        <v>1.6666666666666718E-2</v>
      </c>
      <c r="R43" s="73"/>
      <c r="S43" s="78"/>
    </row>
    <row r="44" spans="2:19" x14ac:dyDescent="0.25">
      <c r="B44" s="83">
        <v>26</v>
      </c>
      <c r="C44" s="85">
        <v>0.68888888888888888</v>
      </c>
      <c r="D44" s="85">
        <v>0.69166666666666665</v>
      </c>
      <c r="E44" s="85">
        <v>0.69374999999999998</v>
      </c>
      <c r="F44" s="85">
        <v>0.69722222222222219</v>
      </c>
      <c r="G44" s="85">
        <v>0.69930555555555551</v>
      </c>
      <c r="H44" s="85">
        <v>0.70277777777777772</v>
      </c>
      <c r="I44" s="85">
        <v>0.70763888888888882</v>
      </c>
      <c r="J44" s="85">
        <v>0.7104166666666667</v>
      </c>
      <c r="K44" s="85">
        <v>0.71527777777777779</v>
      </c>
      <c r="L44" s="85">
        <v>0.72013888888888888</v>
      </c>
      <c r="M44" s="86">
        <f t="shared" si="1"/>
        <v>16.964000000000002</v>
      </c>
      <c r="N44" s="21">
        <f t="shared" si="2"/>
        <v>3.125E-2</v>
      </c>
      <c r="O44" s="22">
        <f t="shared" si="0"/>
        <v>22.61866666666667</v>
      </c>
      <c r="P44" s="39">
        <f t="shared" si="3"/>
        <v>1.7361111111111049E-2</v>
      </c>
      <c r="R44" s="73"/>
      <c r="S44" s="78"/>
    </row>
    <row r="45" spans="2:19" x14ac:dyDescent="0.25">
      <c r="B45" s="83">
        <v>27</v>
      </c>
      <c r="C45" s="85">
        <v>0.70624999999999993</v>
      </c>
      <c r="D45" s="85">
        <v>0.70902777777777781</v>
      </c>
      <c r="E45" s="85">
        <v>0.71111111111111114</v>
      </c>
      <c r="F45" s="85">
        <v>0.71458333333333335</v>
      </c>
      <c r="G45" s="85">
        <v>0.71666666666666667</v>
      </c>
      <c r="H45" s="85">
        <v>0.72013888888888888</v>
      </c>
      <c r="I45" s="85">
        <v>0.72500000000000009</v>
      </c>
      <c r="J45" s="85">
        <v>0.72777777777777786</v>
      </c>
      <c r="K45" s="85">
        <v>0.73263888888888895</v>
      </c>
      <c r="L45" s="85">
        <v>0.73750000000000004</v>
      </c>
      <c r="M45" s="86">
        <f t="shared" si="1"/>
        <v>16.964000000000002</v>
      </c>
      <c r="N45" s="21">
        <f t="shared" si="2"/>
        <v>3.1250000000000111E-2</v>
      </c>
      <c r="O45" s="22">
        <f t="shared" si="0"/>
        <v>22.618666666666591</v>
      </c>
      <c r="P45" s="39">
        <f t="shared" si="3"/>
        <v>1.6666666666666718E-2</v>
      </c>
      <c r="R45" s="73"/>
      <c r="S45" s="78"/>
    </row>
    <row r="46" spans="2:19" x14ac:dyDescent="0.25">
      <c r="B46" s="83">
        <v>28</v>
      </c>
      <c r="C46" s="85">
        <v>0.72291666666666665</v>
      </c>
      <c r="D46" s="85">
        <v>0.72569444444444453</v>
      </c>
      <c r="E46" s="85">
        <v>0.72777777777777786</v>
      </c>
      <c r="F46" s="85">
        <v>0.73125000000000007</v>
      </c>
      <c r="G46" s="85">
        <v>0.73333333333333339</v>
      </c>
      <c r="H46" s="85">
        <v>0.7368055555555556</v>
      </c>
      <c r="I46" s="85">
        <v>0.7416666666666667</v>
      </c>
      <c r="J46" s="85">
        <v>0.74444444444444446</v>
      </c>
      <c r="K46" s="85">
        <v>0.74930555555555556</v>
      </c>
      <c r="L46" s="85">
        <v>0.75416666666666665</v>
      </c>
      <c r="M46" s="86">
        <f t="shared" si="1"/>
        <v>16.964000000000002</v>
      </c>
      <c r="N46" s="21">
        <f t="shared" si="2"/>
        <v>3.125E-2</v>
      </c>
      <c r="O46" s="22">
        <f t="shared" si="0"/>
        <v>22.61866666666667</v>
      </c>
      <c r="P46" s="39">
        <f t="shared" si="3"/>
        <v>1.736111111111116E-2</v>
      </c>
      <c r="R46" s="73"/>
      <c r="S46" s="78"/>
    </row>
    <row r="47" spans="2:19" x14ac:dyDescent="0.25">
      <c r="B47" s="83">
        <v>29</v>
      </c>
      <c r="C47" s="85">
        <v>0.74027777777777781</v>
      </c>
      <c r="D47" s="85">
        <v>0.74305555555555558</v>
      </c>
      <c r="E47" s="85">
        <v>0.74513888888888891</v>
      </c>
      <c r="F47" s="85">
        <v>0.74861111111111112</v>
      </c>
      <c r="G47" s="85">
        <v>0.75069444444444444</v>
      </c>
      <c r="H47" s="85">
        <v>0.75416666666666665</v>
      </c>
      <c r="I47" s="85">
        <v>0.75902777777777775</v>
      </c>
      <c r="J47" s="85">
        <v>0.76180555555555551</v>
      </c>
      <c r="K47" s="85">
        <v>0.76666666666666672</v>
      </c>
      <c r="L47" s="85">
        <v>0.77152777777777781</v>
      </c>
      <c r="M47" s="86">
        <f t="shared" si="1"/>
        <v>16.964000000000002</v>
      </c>
      <c r="N47" s="21">
        <f t="shared" si="2"/>
        <v>3.125E-2</v>
      </c>
      <c r="O47" s="22">
        <f t="shared" si="0"/>
        <v>22.61866666666667</v>
      </c>
      <c r="P47" s="39">
        <f t="shared" si="3"/>
        <v>1.6666666666666607E-2</v>
      </c>
      <c r="R47" s="73"/>
      <c r="S47" s="78"/>
    </row>
    <row r="48" spans="2:19" x14ac:dyDescent="0.25">
      <c r="B48" s="83">
        <v>30</v>
      </c>
      <c r="C48" s="85">
        <v>0.75694444444444442</v>
      </c>
      <c r="D48" s="85">
        <v>0.75972222222222219</v>
      </c>
      <c r="E48" s="85">
        <v>0.76180555555555551</v>
      </c>
      <c r="F48" s="85">
        <v>0.76527777777777772</v>
      </c>
      <c r="G48" s="85">
        <v>0.76736111111111116</v>
      </c>
      <c r="H48" s="85">
        <v>0.77083333333333337</v>
      </c>
      <c r="I48" s="85">
        <v>0.77569444444444446</v>
      </c>
      <c r="J48" s="85">
        <v>0.77847222222222223</v>
      </c>
      <c r="K48" s="85">
        <v>0.78333333333333333</v>
      </c>
      <c r="L48" s="85">
        <v>0.78819444444444442</v>
      </c>
      <c r="M48" s="86">
        <f t="shared" si="1"/>
        <v>16.964000000000002</v>
      </c>
      <c r="N48" s="21">
        <f t="shared" si="2"/>
        <v>3.125E-2</v>
      </c>
      <c r="O48" s="22">
        <f t="shared" si="0"/>
        <v>22.61866666666667</v>
      </c>
      <c r="P48" s="39">
        <f t="shared" si="3"/>
        <v>1.736111111111116E-2</v>
      </c>
      <c r="R48" s="73"/>
      <c r="S48" s="78"/>
    </row>
    <row r="49" spans="2:19" x14ac:dyDescent="0.25">
      <c r="B49" s="83">
        <v>31</v>
      </c>
      <c r="C49" s="85">
        <v>0.77430555555555558</v>
      </c>
      <c r="D49" s="85">
        <v>0.77708333333333335</v>
      </c>
      <c r="E49" s="85">
        <v>0.77916666666666667</v>
      </c>
      <c r="F49" s="85">
        <v>0.78263888888888888</v>
      </c>
      <c r="G49" s="85">
        <v>0.78472222222222221</v>
      </c>
      <c r="H49" s="85">
        <v>0.78819444444444442</v>
      </c>
      <c r="I49" s="85">
        <v>0.79305555555555551</v>
      </c>
      <c r="J49" s="85">
        <v>0.79583333333333328</v>
      </c>
      <c r="K49" s="85">
        <v>0.80069444444444438</v>
      </c>
      <c r="L49" s="85">
        <v>0.80555555555555547</v>
      </c>
      <c r="M49" s="86">
        <f t="shared" si="1"/>
        <v>16.964000000000002</v>
      </c>
      <c r="N49" s="21">
        <f t="shared" si="2"/>
        <v>3.1249999999999889E-2</v>
      </c>
      <c r="O49" s="22">
        <f t="shared" si="0"/>
        <v>22.618666666666748</v>
      </c>
      <c r="P49" s="39">
        <f t="shared" si="3"/>
        <v>1.6666666666666607E-2</v>
      </c>
      <c r="R49" s="73"/>
      <c r="S49" s="78"/>
    </row>
    <row r="50" spans="2:19" x14ac:dyDescent="0.25">
      <c r="B50" s="83">
        <v>32</v>
      </c>
      <c r="C50" s="85">
        <v>0.79097222222222219</v>
      </c>
      <c r="D50" s="85">
        <v>0.79374999999999996</v>
      </c>
      <c r="E50" s="85">
        <v>0.79583333333333328</v>
      </c>
      <c r="F50" s="85">
        <v>0.79930555555555549</v>
      </c>
      <c r="G50" s="85">
        <v>0.80138888888888882</v>
      </c>
      <c r="H50" s="85">
        <v>0.80486111111111103</v>
      </c>
      <c r="I50" s="85">
        <v>0.80972222222222223</v>
      </c>
      <c r="J50" s="85">
        <v>0.8125</v>
      </c>
      <c r="K50" s="85">
        <v>0.81736111111111109</v>
      </c>
      <c r="L50" s="85">
        <v>0.82222222222222219</v>
      </c>
      <c r="M50" s="86">
        <f t="shared" si="1"/>
        <v>16.964000000000002</v>
      </c>
      <c r="N50" s="21">
        <f t="shared" si="2"/>
        <v>3.125E-2</v>
      </c>
      <c r="O50" s="22">
        <f t="shared" si="0"/>
        <v>22.61866666666667</v>
      </c>
      <c r="P50" s="39">
        <f t="shared" si="3"/>
        <v>1.736111111111116E-2</v>
      </c>
      <c r="R50" s="73"/>
      <c r="S50" s="78"/>
    </row>
    <row r="51" spans="2:19" x14ac:dyDescent="0.25">
      <c r="B51" s="83">
        <v>33</v>
      </c>
      <c r="C51" s="85">
        <v>0.80833333333333335</v>
      </c>
      <c r="D51" s="85">
        <v>0.81111111111111112</v>
      </c>
      <c r="E51" s="85">
        <v>0.81319444444444444</v>
      </c>
      <c r="F51" s="85">
        <v>0.81666666666666665</v>
      </c>
      <c r="G51" s="85">
        <v>0.81874999999999998</v>
      </c>
      <c r="H51" s="85">
        <v>0.82222222222222219</v>
      </c>
      <c r="I51" s="85">
        <v>0.82708333333333328</v>
      </c>
      <c r="J51" s="85">
        <v>0.82986111111111105</v>
      </c>
      <c r="K51" s="85">
        <v>0.83472222222222225</v>
      </c>
      <c r="L51" s="85">
        <v>0.83958333333333335</v>
      </c>
      <c r="M51" s="86">
        <f t="shared" si="1"/>
        <v>16.964000000000002</v>
      </c>
      <c r="N51" s="21">
        <f t="shared" si="2"/>
        <v>3.125E-2</v>
      </c>
      <c r="O51" s="22">
        <f t="shared" si="0"/>
        <v>22.61866666666667</v>
      </c>
      <c r="P51" s="39">
        <f t="shared" si="3"/>
        <v>1.6666666666666607E-2</v>
      </c>
      <c r="R51" s="73"/>
      <c r="S51" s="78"/>
    </row>
    <row r="52" spans="2:19" x14ac:dyDescent="0.25">
      <c r="B52" s="83">
        <v>34</v>
      </c>
      <c r="C52" s="85">
        <v>0.82499999999999996</v>
      </c>
      <c r="D52" s="85">
        <v>0.82777777777777772</v>
      </c>
      <c r="E52" s="85">
        <v>0.82986111111111105</v>
      </c>
      <c r="F52" s="85">
        <v>0.83333333333333337</v>
      </c>
      <c r="G52" s="85">
        <v>0.8354166666666667</v>
      </c>
      <c r="H52" s="85">
        <v>0.83888888888888891</v>
      </c>
      <c r="I52" s="85">
        <v>0.84375</v>
      </c>
      <c r="J52" s="85">
        <v>0.84652777777777777</v>
      </c>
      <c r="K52" s="85">
        <v>0.85138888888888897</v>
      </c>
      <c r="L52" s="85">
        <v>0.85625000000000007</v>
      </c>
      <c r="M52" s="86">
        <f t="shared" si="1"/>
        <v>16.964000000000002</v>
      </c>
      <c r="N52" s="21">
        <f t="shared" si="2"/>
        <v>3.1250000000000111E-2</v>
      </c>
      <c r="O52" s="22">
        <f t="shared" si="0"/>
        <v>22.618666666666591</v>
      </c>
      <c r="P52" s="39">
        <f t="shared" si="3"/>
        <v>1.736111111111116E-2</v>
      </c>
      <c r="R52" s="73"/>
      <c r="S52" s="78"/>
    </row>
    <row r="53" spans="2:19" x14ac:dyDescent="0.25">
      <c r="B53" s="83">
        <v>35</v>
      </c>
      <c r="C53" s="85">
        <v>0.84236111111111112</v>
      </c>
      <c r="D53" s="85">
        <v>0.84513888888888888</v>
      </c>
      <c r="E53" s="85">
        <v>0.84722222222222221</v>
      </c>
      <c r="F53" s="85">
        <v>0.85069444444444453</v>
      </c>
      <c r="G53" s="85">
        <v>0.85277777777777786</v>
      </c>
      <c r="H53" s="85">
        <v>0.85625000000000007</v>
      </c>
      <c r="I53" s="85">
        <v>0.86111111111111116</v>
      </c>
      <c r="J53" s="85">
        <v>0.86388888888888893</v>
      </c>
      <c r="K53" s="85">
        <v>0.86875000000000002</v>
      </c>
      <c r="L53" s="85">
        <v>0.87361111111111112</v>
      </c>
      <c r="M53" s="86">
        <f t="shared" si="1"/>
        <v>16.964000000000002</v>
      </c>
      <c r="N53" s="21">
        <f t="shared" si="2"/>
        <v>3.125E-2</v>
      </c>
      <c r="O53" s="22">
        <f t="shared" si="0"/>
        <v>22.61866666666667</v>
      </c>
      <c r="P53" s="39">
        <f t="shared" si="3"/>
        <v>1.6666666666666718E-2</v>
      </c>
      <c r="R53" s="73"/>
      <c r="S53" s="78"/>
    </row>
    <row r="54" spans="2:19" x14ac:dyDescent="0.25">
      <c r="B54" s="83">
        <v>36</v>
      </c>
      <c r="C54" s="85">
        <v>0.85902777777777783</v>
      </c>
      <c r="D54" s="85">
        <v>0.8618055555555556</v>
      </c>
      <c r="E54" s="85">
        <v>0.86388888888888893</v>
      </c>
      <c r="F54" s="85">
        <v>0.86736111111111114</v>
      </c>
      <c r="G54" s="85">
        <v>0.86944444444444446</v>
      </c>
      <c r="H54" s="85">
        <v>0.87291666666666667</v>
      </c>
      <c r="I54" s="85">
        <v>0.87777777777777777</v>
      </c>
      <c r="J54" s="85">
        <v>0.88055555555555554</v>
      </c>
      <c r="K54" s="85">
        <v>0.88541666666666663</v>
      </c>
      <c r="L54" s="85">
        <v>0.89027777777777772</v>
      </c>
      <c r="M54" s="86">
        <f t="shared" si="1"/>
        <v>16.964000000000002</v>
      </c>
      <c r="N54" s="21">
        <f t="shared" si="2"/>
        <v>3.1249999999999889E-2</v>
      </c>
      <c r="O54" s="22">
        <f t="shared" si="0"/>
        <v>22.618666666666748</v>
      </c>
      <c r="P54" s="39">
        <f t="shared" si="3"/>
        <v>1.7361111111111049E-2</v>
      </c>
      <c r="R54" s="73"/>
      <c r="S54" s="78"/>
    </row>
    <row r="55" spans="2:19" x14ac:dyDescent="0.25">
      <c r="B55" s="83">
        <v>37</v>
      </c>
      <c r="C55" s="85">
        <v>0.87638888888888888</v>
      </c>
      <c r="D55" s="85">
        <v>0.87916666666666665</v>
      </c>
      <c r="E55" s="85">
        <v>0.88124999999999998</v>
      </c>
      <c r="F55" s="85">
        <v>0.88472222222222219</v>
      </c>
      <c r="G55" s="85">
        <v>0.88680555555555551</v>
      </c>
      <c r="H55" s="85">
        <v>0.89027777777777772</v>
      </c>
      <c r="I55" s="85">
        <v>0.89513888888888893</v>
      </c>
      <c r="J55" s="85">
        <v>0.8979166666666667</v>
      </c>
      <c r="K55" s="85">
        <v>0.90277777777777779</v>
      </c>
      <c r="L55" s="85">
        <v>0.90763888888888888</v>
      </c>
      <c r="M55" s="86">
        <f t="shared" si="1"/>
        <v>16.964000000000002</v>
      </c>
      <c r="N55" s="21">
        <f t="shared" si="2"/>
        <v>3.125E-2</v>
      </c>
      <c r="O55" s="22">
        <f t="shared" si="0"/>
        <v>22.61866666666667</v>
      </c>
      <c r="P55" s="39">
        <f t="shared" si="3"/>
        <v>1.6666666666666718E-2</v>
      </c>
      <c r="R55" s="73"/>
      <c r="S55" s="78"/>
    </row>
    <row r="56" spans="2:19" x14ac:dyDescent="0.25">
      <c r="B56" s="83">
        <v>38</v>
      </c>
      <c r="C56" s="85">
        <v>0.8930555555555556</v>
      </c>
      <c r="D56" s="85">
        <v>0.89583333333333337</v>
      </c>
      <c r="E56" s="85">
        <v>0.8979166666666667</v>
      </c>
      <c r="F56" s="85">
        <v>0.90138888888888891</v>
      </c>
      <c r="G56" s="85">
        <v>0.90347222222222223</v>
      </c>
      <c r="H56" s="85">
        <v>0.90694444444444444</v>
      </c>
      <c r="I56" s="85">
        <v>0.91180555555555554</v>
      </c>
      <c r="J56" s="85">
        <v>0.9145833333333333</v>
      </c>
      <c r="K56" s="85">
        <v>0.9194444444444444</v>
      </c>
      <c r="L56" s="85">
        <v>0.92430555555555549</v>
      </c>
      <c r="M56" s="86">
        <f t="shared" si="1"/>
        <v>16.964000000000002</v>
      </c>
      <c r="N56" s="21">
        <f t="shared" si="2"/>
        <v>3.1249999999999889E-2</v>
      </c>
      <c r="O56" s="22">
        <f t="shared" si="0"/>
        <v>22.618666666666748</v>
      </c>
      <c r="P56" s="39">
        <f t="shared" si="3"/>
        <v>1.7361111111111049E-2</v>
      </c>
      <c r="R56" s="73"/>
      <c r="S56" s="78"/>
    </row>
    <row r="57" spans="2:19" x14ac:dyDescent="0.25">
      <c r="B57" s="83">
        <v>39</v>
      </c>
      <c r="C57" s="85">
        <v>0.91041666666666665</v>
      </c>
      <c r="D57" s="85">
        <v>0.91319444444444442</v>
      </c>
      <c r="E57" s="85">
        <v>0.91527777777777775</v>
      </c>
      <c r="F57" s="85">
        <v>0.91874999999999996</v>
      </c>
      <c r="G57" s="85">
        <v>0.92083333333333328</v>
      </c>
      <c r="H57" s="85">
        <v>0.92430555555555549</v>
      </c>
      <c r="I57" s="85">
        <v>0.92916666666666659</v>
      </c>
      <c r="J57" s="85">
        <v>0.93194444444444435</v>
      </c>
      <c r="K57" s="85">
        <v>0.93680555555555556</v>
      </c>
      <c r="L57" s="85">
        <v>0.94166666666666665</v>
      </c>
      <c r="M57" s="86">
        <f t="shared" si="1"/>
        <v>16.964000000000002</v>
      </c>
      <c r="N57" s="21">
        <f t="shared" si="2"/>
        <v>3.125E-2</v>
      </c>
      <c r="O57" s="22">
        <f t="shared" si="0"/>
        <v>22.61866666666667</v>
      </c>
      <c r="P57" s="39">
        <f t="shared" si="3"/>
        <v>1.6666666666666607E-2</v>
      </c>
      <c r="R57" s="73"/>
      <c r="S57" s="78"/>
    </row>
    <row r="58" spans="2:19" x14ac:dyDescent="0.25">
      <c r="B58" s="83">
        <v>40</v>
      </c>
      <c r="C58" s="85">
        <v>0.92708333333333326</v>
      </c>
      <c r="D58" s="85">
        <v>0.92986111111111103</v>
      </c>
      <c r="E58" s="85">
        <v>0.93194444444444435</v>
      </c>
      <c r="F58" s="85">
        <v>0.93541666666666667</v>
      </c>
      <c r="G58" s="85">
        <v>0.9375</v>
      </c>
      <c r="H58" s="85">
        <v>0.94097222222222221</v>
      </c>
      <c r="I58" s="85">
        <v>0.9458333333333333</v>
      </c>
      <c r="J58" s="85">
        <v>0.94861111111111107</v>
      </c>
      <c r="K58" s="85">
        <v>0.95347222222222217</v>
      </c>
      <c r="L58" s="85">
        <v>0.95833333333333337</v>
      </c>
      <c r="M58" s="86">
        <f t="shared" si="1"/>
        <v>16.964000000000002</v>
      </c>
      <c r="N58" s="21">
        <f t="shared" si="2"/>
        <v>3.1250000000000111E-2</v>
      </c>
      <c r="O58" s="22">
        <f t="shared" si="0"/>
        <v>22.618666666666591</v>
      </c>
      <c r="P58" s="133"/>
      <c r="R58" s="73"/>
      <c r="S58" s="78"/>
    </row>
    <row r="59" spans="2:19" ht="21" customHeight="1" x14ac:dyDescent="0.25">
      <c r="B59" s="3"/>
      <c r="C59" s="3"/>
      <c r="D59" s="3"/>
      <c r="E59" s="3"/>
      <c r="F59" s="3"/>
      <c r="G59" s="3"/>
      <c r="H59" s="3"/>
      <c r="I59" s="3"/>
      <c r="J59" s="3"/>
      <c r="K59" s="24"/>
      <c r="L59" s="24"/>
      <c r="M59" s="24"/>
      <c r="N59" s="25"/>
      <c r="O59" s="25"/>
      <c r="P59" s="3"/>
    </row>
    <row r="60" spans="2:19" x14ac:dyDescent="0.25">
      <c r="B60" s="3"/>
      <c r="C60" s="3" t="s">
        <v>18</v>
      </c>
      <c r="D60" s="3"/>
      <c r="E60" s="3"/>
      <c r="F60" s="3"/>
      <c r="G60" s="3"/>
      <c r="H60" s="3"/>
      <c r="I60" s="3"/>
      <c r="J60" s="3"/>
      <c r="K60" s="26">
        <v>36</v>
      </c>
      <c r="L60" s="3"/>
      <c r="M60" s="3"/>
      <c r="N60" s="3"/>
      <c r="O60" s="3"/>
      <c r="P60" s="3"/>
    </row>
    <row r="61" spans="2:19" x14ac:dyDescent="0.25">
      <c r="B61" s="3"/>
      <c r="C61" s="3" t="s">
        <v>19</v>
      </c>
      <c r="D61" s="3"/>
      <c r="E61" s="3"/>
      <c r="F61" s="3"/>
      <c r="G61" s="3"/>
      <c r="H61" s="3"/>
      <c r="I61" s="3"/>
      <c r="J61" s="3"/>
      <c r="K61" s="26">
        <v>4</v>
      </c>
      <c r="L61" s="3"/>
      <c r="M61" s="3"/>
      <c r="N61" s="3"/>
      <c r="O61" s="3"/>
      <c r="P61" s="3"/>
    </row>
    <row r="62" spans="2:19" x14ac:dyDescent="0.25">
      <c r="B62" s="3"/>
      <c r="C62" s="3" t="s">
        <v>20</v>
      </c>
      <c r="D62" s="3"/>
      <c r="E62" s="3"/>
      <c r="F62" s="3"/>
      <c r="G62" s="3"/>
      <c r="H62" s="3"/>
      <c r="I62" s="3"/>
      <c r="J62" s="3"/>
      <c r="K62" s="26">
        <f>K60+K61</f>
        <v>40</v>
      </c>
      <c r="L62" s="3"/>
      <c r="M62" s="3"/>
      <c r="N62" s="3"/>
      <c r="O62" s="3"/>
      <c r="P62" s="3"/>
    </row>
    <row r="63" spans="2:19" x14ac:dyDescent="0.25">
      <c r="B63" s="3"/>
      <c r="C63" s="3" t="s">
        <v>21</v>
      </c>
      <c r="D63" s="3"/>
      <c r="E63" s="3"/>
      <c r="F63" s="3"/>
      <c r="G63" s="3"/>
      <c r="H63" s="3"/>
      <c r="I63" s="3"/>
      <c r="J63" s="3"/>
      <c r="K63" s="27">
        <f>M17</f>
        <v>16.964000000000002</v>
      </c>
      <c r="L63" s="3"/>
      <c r="M63" s="3"/>
      <c r="N63" s="3"/>
      <c r="O63" s="3"/>
      <c r="P63" s="3"/>
    </row>
    <row r="64" spans="2:19" x14ac:dyDescent="0.25">
      <c r="C64" s="3" t="s">
        <v>22</v>
      </c>
      <c r="K64" s="26">
        <f>5*(0.1+0.1)</f>
        <v>1</v>
      </c>
    </row>
    <row r="65" spans="2:20" x14ac:dyDescent="0.25">
      <c r="C65" s="3" t="s">
        <v>23</v>
      </c>
      <c r="D65" s="28"/>
      <c r="E65" s="28"/>
      <c r="F65" s="28"/>
      <c r="G65" s="28"/>
      <c r="H65" s="28"/>
      <c r="I65" s="28"/>
      <c r="J65" s="28"/>
      <c r="K65" s="26">
        <f>+K64*4</f>
        <v>4</v>
      </c>
    </row>
    <row r="66" spans="2:20" x14ac:dyDescent="0.25">
      <c r="C66" s="3" t="s">
        <v>24</v>
      </c>
    </row>
    <row r="72" spans="2:20" x14ac:dyDescent="0.25">
      <c r="B72" s="30" t="s">
        <v>25</v>
      </c>
      <c r="R72"/>
      <c r="S72"/>
      <c r="T72"/>
    </row>
    <row r="73" spans="2:20" x14ac:dyDescent="0.25">
      <c r="B73" s="31" t="s">
        <v>26</v>
      </c>
      <c r="R73"/>
      <c r="S73"/>
      <c r="T73"/>
    </row>
    <row r="74" spans="2:20" x14ac:dyDescent="0.25">
      <c r="B74" s="31" t="s">
        <v>27</v>
      </c>
      <c r="R74"/>
      <c r="S74"/>
      <c r="T74"/>
    </row>
    <row r="75" spans="2:20" x14ac:dyDescent="0.25">
      <c r="B75" s="31" t="s">
        <v>28</v>
      </c>
      <c r="R75"/>
      <c r="S75"/>
      <c r="T75"/>
    </row>
    <row r="76" spans="2:20" x14ac:dyDescent="0.25">
      <c r="B76" s="31" t="s">
        <v>29</v>
      </c>
      <c r="R76"/>
      <c r="S76"/>
      <c r="T76"/>
    </row>
    <row r="77" spans="2:20" x14ac:dyDescent="0.25">
      <c r="B77" s="31" t="s">
        <v>30</v>
      </c>
      <c r="R77"/>
      <c r="S77"/>
      <c r="T77"/>
    </row>
    <row r="78" spans="2:20" x14ac:dyDescent="0.25">
      <c r="B78" s="30"/>
      <c r="R78"/>
      <c r="S78"/>
      <c r="T78"/>
    </row>
    <row r="79" spans="2:20" x14ac:dyDescent="0.25">
      <c r="B79" s="145" t="s">
        <v>102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R79"/>
      <c r="S79"/>
      <c r="T79"/>
    </row>
    <row r="80" spans="2:20" x14ac:dyDescent="0.25">
      <c r="B80" s="145" t="s">
        <v>103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R80"/>
      <c r="S80"/>
      <c r="T80"/>
    </row>
    <row r="81" spans="2:20" x14ac:dyDescent="0.25">
      <c r="B81" s="145" t="s">
        <v>104</v>
      </c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R81"/>
      <c r="S81"/>
      <c r="T81"/>
    </row>
    <row r="82" spans="2:20" x14ac:dyDescent="0.25">
      <c r="B82" s="139" t="s">
        <v>105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R82"/>
      <c r="S82"/>
      <c r="T82"/>
    </row>
  </sheetData>
  <mergeCells count="11">
    <mergeCell ref="B80:P80"/>
    <mergeCell ref="B81:P81"/>
    <mergeCell ref="B82:P82"/>
    <mergeCell ref="B15:B16"/>
    <mergeCell ref="O15:O18"/>
    <mergeCell ref="P15:P18"/>
    <mergeCell ref="C15:K15"/>
    <mergeCell ref="M15:M16"/>
    <mergeCell ref="N15:N18"/>
    <mergeCell ref="M17:M18"/>
    <mergeCell ref="B79:P79"/>
  </mergeCells>
  <printOptions horizontalCentered="1" verticalCentered="1"/>
  <pageMargins left="0.31496062992125984" right="0.31496062992125984" top="0.70866141732283472" bottom="0.15748031496062992" header="0.31496062992125984" footer="0.31496062992125984"/>
  <pageSetup paperSize="9" scale="61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100 - HABIL (GUT-L H.) DVMT</vt:lpstr>
      <vt:lpstr>101 - HABIL (L H.-GUT) DVMT</vt:lpstr>
      <vt:lpstr>110 - HABIL DVMT</vt:lpstr>
      <vt:lpstr>120 - HABIL DVMT</vt:lpstr>
      <vt:lpstr>121 - HABIL DVMT</vt:lpstr>
      <vt:lpstr>125 - HABIL DVMT (2)</vt:lpstr>
      <vt:lpstr>130 - HABIL DVMT </vt:lpstr>
      <vt:lpstr>100 - SABADO (GUT - L H.) DVMT</vt:lpstr>
      <vt:lpstr>101 - SABADO (L H. - GUT) DVMT</vt:lpstr>
      <vt:lpstr>110 - SABADO DVMT (70)</vt:lpstr>
      <vt:lpstr>120 - SABADO DVMT</vt:lpstr>
      <vt:lpstr>121 - SABADO DVMT</vt:lpstr>
      <vt:lpstr>125 - SABADO DVMT</vt:lpstr>
      <vt:lpstr>126 - SABADO DVMT</vt:lpstr>
      <vt:lpstr>130 - SABADO DVMT </vt:lpstr>
      <vt:lpstr>100 - DOMINGO (GUT - LH.) DVMT</vt:lpstr>
      <vt:lpstr>101 - DOMINGO (LH. - GUT) DVMT</vt:lpstr>
      <vt:lpstr>110 - DOMINGO DVMT</vt:lpstr>
      <vt:lpstr>121 - DOMINGO DVMT</vt:lpstr>
      <vt:lpstr>126 DOMINGO DVMT</vt:lpstr>
      <vt:lpstr>130 - DOMINGO DVMT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Moreno</dc:creator>
  <cp:lastModifiedBy>Alexis Gabriel Villanueva</cp:lastModifiedBy>
  <cp:lastPrinted>2022-04-05T16:17:57Z</cp:lastPrinted>
  <dcterms:created xsi:type="dcterms:W3CDTF">2018-11-13T08:21:10Z</dcterms:created>
  <dcterms:modified xsi:type="dcterms:W3CDTF">2023-06-13T11:32:41Z</dcterms:modified>
</cp:coreProperties>
</file>