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6-2022\"/>
    </mc:Choice>
  </mc:AlternateContent>
  <xr:revisionPtr revIDLastSave="0" documentId="8_{0CF43E86-9313-4EB8-ABBF-B156308DD0B8}" xr6:coauthVersionLast="47" xr6:coauthVersionMax="47" xr10:uidLastSave="{00000000-0000-0000-0000-000000000000}"/>
  <bookViews>
    <workbookView xWindow="-120" yWindow="-120" windowWidth="24240" windowHeight="13140" xr2:uid="{288570AB-0062-4361-8234-7BDE6F768BE0}"/>
  </bookViews>
  <sheets>
    <sheet name="ACUM" sheetId="1" r:id="rId1"/>
  </sheets>
  <definedNames>
    <definedName name="_xlnm.Print_Area" localSheetId="0">ACUM!$A$1:$G$36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G35" i="1" s="1"/>
  <c r="E34" i="1"/>
  <c r="G34" i="1" s="1"/>
  <c r="E33" i="1"/>
  <c r="G33" i="1" s="1"/>
  <c r="E32" i="1"/>
  <c r="G32" i="1" s="1"/>
  <c r="F31" i="1"/>
  <c r="D31" i="1"/>
  <c r="C31" i="1"/>
  <c r="B31" i="1"/>
  <c r="D29" i="1"/>
  <c r="D36" i="1" s="1"/>
  <c r="B27" i="1"/>
  <c r="E27" i="1" s="1"/>
  <c r="G27" i="1" s="1"/>
  <c r="G26" i="1"/>
  <c r="E26" i="1"/>
  <c r="G25" i="1"/>
  <c r="E25" i="1"/>
  <c r="E24" i="1"/>
  <c r="E21" i="1" s="1"/>
  <c r="G23" i="1"/>
  <c r="E23" i="1"/>
  <c r="G22" i="1"/>
  <c r="E22" i="1"/>
  <c r="F21" i="1"/>
  <c r="D21" i="1"/>
  <c r="C21" i="1"/>
  <c r="B21" i="1"/>
  <c r="E20" i="1"/>
  <c r="G20" i="1" s="1"/>
  <c r="E19" i="1"/>
  <c r="G19" i="1" s="1"/>
  <c r="G18" i="1" s="1"/>
  <c r="F18" i="1"/>
  <c r="D18" i="1"/>
  <c r="C18" i="1"/>
  <c r="B18" i="1"/>
  <c r="E16" i="1"/>
  <c r="G16" i="1" s="1"/>
  <c r="E15" i="1"/>
  <c r="E14" i="1" s="1"/>
  <c r="F14" i="1"/>
  <c r="D14" i="1"/>
  <c r="C14" i="1"/>
  <c r="B14" i="1"/>
  <c r="E12" i="1"/>
  <c r="G12" i="1" s="1"/>
  <c r="E11" i="1"/>
  <c r="E10" i="1" s="1"/>
  <c r="F10" i="1"/>
  <c r="F9" i="1" s="1"/>
  <c r="F29" i="1" s="1"/>
  <c r="F36" i="1" s="1"/>
  <c r="D10" i="1"/>
  <c r="C10" i="1"/>
  <c r="B10" i="1"/>
  <c r="D9" i="1"/>
  <c r="C9" i="1"/>
  <c r="C29" i="1" s="1"/>
  <c r="C36" i="1" s="1"/>
  <c r="B9" i="1"/>
  <c r="B29" i="1" s="1"/>
  <c r="B36" i="1" s="1"/>
  <c r="E9" i="1" l="1"/>
  <c r="E29" i="1" s="1"/>
  <c r="E36" i="1" s="1"/>
  <c r="G21" i="1"/>
  <c r="G31" i="1"/>
  <c r="G24" i="1"/>
  <c r="G11" i="1"/>
  <c r="G10" i="1" s="1"/>
  <c r="E18" i="1"/>
  <c r="E31" i="1"/>
  <c r="G15" i="1"/>
  <c r="G14" i="1" s="1"/>
  <c r="G9" i="1" l="1"/>
  <c r="G29" i="1" s="1"/>
  <c r="G36" i="1" s="1"/>
</calcChain>
</file>

<file path=xl/sharedStrings.xml><?xml version="1.0" encoding="utf-8"?>
<sst xmlns="http://schemas.openxmlformats.org/spreadsheetml/2006/main" count="33" uniqueCount="33">
  <si>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</si>
  <si>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</si>
  <si>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</si>
  <si>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</si>
  <si>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</si>
  <si>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</si>
  <si>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</si>
  <si>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</si>
  <si>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</si>
  <si>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</si>
  <si>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</si>
  <si>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</si>
  <si>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</si>
  <si>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</si>
  <si>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</si>
  <si>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</si>
  <si>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</si>
  <si>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</si>
  <si>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</si>
  <si>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</si>
  <si>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>VENTAS DE BIENES DE USO</t>
  </si>
  <si>
    <t>·REEMBOLSO DE OBRAS PUBLICAS</t>
  </si>
  <si>
    <t>·REEMBOLSO DE PRESTAMOS</t>
  </si>
  <si>
    <t>OTROS RECURSOS DE CAPITAL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</si>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</sst>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4" fontId="1" fillId="2" borderId="1" xfId="0" applyNumberFormat="1" applyFont="1" applyFill="1" applyBorder="1"/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/>
    <xf numFmtId="0" fontId="5" fillId="0" borderId="1" xfId="0" applyFont="1" applyBorder="1" applyAlignment="1">
      <alignment vertical="center"/>
    </xf>
    <xf numFmtId="4" fontId="0" fillId="0" borderId="1" xfId="0" applyNumberFormat="1" applyBorder="1"/>
    <xf numFmtId="4" fontId="5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0" fillId="2" borderId="0" xfId="0" applyFill="1"/>
    <xf numFmtId="0" fontId="8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4" fontId="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0" fillId="0" borderId="0" xfId="0" applyNumberFormat="1" applyFill="1" applyBorder="1"/>
    <xf numFmtId="2" fontId="0" fillId="0" borderId="0" xfId="0" applyNumberFormat="1" applyFill="1" applyBorder="1"/>
    <xf numFmtId="0" fontId="5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4" fontId="6" fillId="0" borderId="1" xfId="0" applyNumberFormat="1" applyFont="1" applyBorder="1"/>
    <xf numFmtId="4" fontId="7" fillId="0" borderId="1" xfId="0" applyNumberFormat="1" applyFont="1" applyBorder="1"/>
    <xf numFmtId="0" fontId="9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138FEAD-8479-4BA2-8EC4-567DF530B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07C3-8358-477B-B2A3-D14A0BE67B94}">
  <sheetPr>
    <pageSetUpPr fitToPage="1"/>
  </sheetPr>
  <dimension ref="A1:T44"/>
  <sheetViews>
    <sheetView tabSelected="1" topLeftCell="A15" workbookViewId="0">
      <selection activeCell="F44" sqref="F44"/>
    </sheetView>
  </sheetViews>
  <sheetFormatPr baseColWidth="10" defaultRowHeight="15" x14ac:dyDescent="0.25"/>
  <cols>
    <col min="1" max="1" width="37.285156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7" width="20.42578125" customWidth="1"/>
    <col min="8" max="9" width="15.28515625" bestFit="1" customWidth="1"/>
    <col min="10" max="10" width="14.28515625" customWidth="1"/>
  </cols>
  <sheetData>
    <row r="1" spans="1:20" x14ac:dyDescent="0.25">
      <c r="F1" s="1"/>
    </row>
    <row r="2" spans="1:20" x14ac:dyDescent="0.25">
      <c r="G2" s="2">
        <v>2022</v>
      </c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</row>
    <row r="4" spans="1:20" x14ac:dyDescent="0.25">
      <c r="A4" s="3" t="s">
        <v>0</v>
      </c>
      <c r="B4" s="3"/>
      <c r="C4" s="3"/>
      <c r="D4" s="3"/>
      <c r="E4" s="3"/>
      <c r="F4" s="3"/>
      <c r="G4" s="3"/>
    </row>
    <row r="5" spans="1:20" x14ac:dyDescent="0.25">
      <c r="A5" s="2"/>
      <c r="C5" s="4"/>
      <c r="D5" s="4"/>
      <c r="E5" s="4"/>
      <c r="F5" s="5"/>
    </row>
    <row r="6" spans="1:20" ht="54" customHeight="1" x14ac:dyDescent="0.25">
      <c r="A6" s="24" t="s">
        <v>1</v>
      </c>
      <c r="B6" s="24" t="s">
        <v>2</v>
      </c>
      <c r="C6" s="24" t="s">
        <v>3</v>
      </c>
      <c r="D6" s="24"/>
      <c r="E6" s="24" t="s">
        <v>4</v>
      </c>
      <c r="F6" s="25" t="s">
        <v>5</v>
      </c>
      <c r="G6" s="24" t="s">
        <v>6</v>
      </c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3.75" customHeight="1" x14ac:dyDescent="0.25">
      <c r="A7" s="24"/>
      <c r="B7" s="24"/>
      <c r="C7" s="24"/>
      <c r="D7" s="24"/>
      <c r="E7" s="24"/>
      <c r="F7" s="25"/>
      <c r="G7" s="24"/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ht="21" customHeight="1" x14ac:dyDescent="0.25">
      <c r="A8" s="24"/>
      <c r="B8" s="24"/>
      <c r="C8" s="6" t="s">
        <v>7</v>
      </c>
      <c r="D8" s="6" t="s">
        <v>8</v>
      </c>
      <c r="E8" s="24"/>
      <c r="F8" s="25"/>
      <c r="G8" s="24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ht="15" customHeight="1" x14ac:dyDescent="0.25">
      <c r="A9" s="7" t="s">
        <v>9</v>
      </c>
      <c r="B9" s="8">
        <f t="shared" ref="B9:G9" si="0">SUM(B10+B14+B18)</f>
        <v>6384909291</v>
      </c>
      <c r="C9" s="8">
        <f t="shared" si="0"/>
        <v>810605372.04999995</v>
      </c>
      <c r="D9" s="8">
        <f t="shared" si="0"/>
        <v>-312689520.64999998</v>
      </c>
      <c r="E9" s="8">
        <f t="shared" si="0"/>
        <v>6882825142.3999996</v>
      </c>
      <c r="F9" s="8">
        <f t="shared" si="0"/>
        <v>4778381084.7600002</v>
      </c>
      <c r="G9" s="8">
        <f t="shared" si="0"/>
        <v>2104444057.6400001</v>
      </c>
      <c r="H9" s="18"/>
      <c r="I9" s="19"/>
      <c r="J9" s="20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x14ac:dyDescent="0.25">
      <c r="A10" s="9" t="s">
        <v>10</v>
      </c>
      <c r="B10" s="10">
        <f t="shared" ref="B10:G10" si="1">B11+B12</f>
        <v>1599439286</v>
      </c>
      <c r="C10" s="10">
        <f t="shared" si="1"/>
        <v>370381083.44999999</v>
      </c>
      <c r="D10" s="10">
        <f t="shared" si="1"/>
        <v>0</v>
      </c>
      <c r="E10" s="10">
        <f t="shared" si="1"/>
        <v>1969820369.45</v>
      </c>
      <c r="F10" s="10">
        <f t="shared" si="1"/>
        <v>1683954072.6199999</v>
      </c>
      <c r="G10" s="10">
        <f t="shared" si="1"/>
        <v>285866296.83000016</v>
      </c>
      <c r="H10" s="21"/>
      <c r="I10" s="19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x14ac:dyDescent="0.25">
      <c r="A11" s="11" t="s">
        <v>11</v>
      </c>
      <c r="B11" s="12">
        <v>875506000</v>
      </c>
      <c r="C11" s="12">
        <v>20650000</v>
      </c>
      <c r="D11" s="12">
        <v>0</v>
      </c>
      <c r="E11" s="12">
        <f>+B11+C11-D11</f>
        <v>896156000</v>
      </c>
      <c r="F11" s="12">
        <v>627913608.67999995</v>
      </c>
      <c r="G11" s="12">
        <f>+E11-F11</f>
        <v>268242391.32000005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1" t="s">
        <v>12</v>
      </c>
      <c r="B12" s="12">
        <v>723933286</v>
      </c>
      <c r="C12" s="12">
        <v>349731083.44999999</v>
      </c>
      <c r="D12" s="12">
        <v>0</v>
      </c>
      <c r="E12" s="12">
        <f>+B12+C12</f>
        <v>1073664369.45</v>
      </c>
      <c r="F12" s="12">
        <v>1056040463.9399999</v>
      </c>
      <c r="G12" s="12">
        <f>+E12-F12</f>
        <v>17623905.51000011</v>
      </c>
      <c r="H12" s="21"/>
      <c r="I12" s="18"/>
      <c r="J12" s="21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x14ac:dyDescent="0.25">
      <c r="A13" s="11"/>
      <c r="B13" s="13"/>
      <c r="C13" s="13"/>
      <c r="D13" s="13"/>
      <c r="E13" s="14"/>
      <c r="F13" s="13"/>
      <c r="G13" s="13"/>
      <c r="H13" s="18"/>
      <c r="I13" s="18"/>
      <c r="J13" s="21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A14" s="9" t="s">
        <v>13</v>
      </c>
      <c r="B14" s="10">
        <f t="shared" ref="B14:G14" si="2">SUM(B15+B16)</f>
        <v>2489018760</v>
      </c>
      <c r="C14" s="10">
        <f t="shared" si="2"/>
        <v>420101888.60000002</v>
      </c>
      <c r="D14" s="10">
        <f t="shared" si="2"/>
        <v>0</v>
      </c>
      <c r="E14" s="10">
        <f t="shared" si="2"/>
        <v>2909120648.5999999</v>
      </c>
      <c r="F14" s="10">
        <f t="shared" si="2"/>
        <v>1789632603.1900001</v>
      </c>
      <c r="G14" s="10">
        <f t="shared" si="2"/>
        <v>1119488045.4099998</v>
      </c>
      <c r="H14" s="21"/>
      <c r="I14" s="19"/>
      <c r="J14" s="21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11" t="s">
        <v>14</v>
      </c>
      <c r="B15" s="12">
        <v>2489018760</v>
      </c>
      <c r="C15" s="12">
        <v>416845408.60000002</v>
      </c>
      <c r="D15" s="12">
        <v>0</v>
      </c>
      <c r="E15" s="12">
        <f>+B15+C15+D15</f>
        <v>2905864168.5999999</v>
      </c>
      <c r="F15" s="12">
        <v>1785018673.1899996</v>
      </c>
      <c r="G15" s="12">
        <f>+E15-F15</f>
        <v>1120845495.4100003</v>
      </c>
      <c r="H15" s="18"/>
      <c r="I15" s="18"/>
      <c r="J15" s="21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11" t="s">
        <v>15</v>
      </c>
      <c r="B16" s="12">
        <v>0</v>
      </c>
      <c r="C16" s="12">
        <v>3256480</v>
      </c>
      <c r="D16" s="12">
        <v>0</v>
      </c>
      <c r="E16" s="12">
        <f>+B16+C16</f>
        <v>3256480</v>
      </c>
      <c r="F16" s="12">
        <v>4613930.0000004768</v>
      </c>
      <c r="G16" s="12">
        <f>+E16-F16</f>
        <v>-1357450.0000004768</v>
      </c>
      <c r="H16" s="18"/>
      <c r="I16" s="18"/>
      <c r="J16" s="21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x14ac:dyDescent="0.25">
      <c r="A17" s="11"/>
      <c r="B17" s="13"/>
      <c r="C17" s="13"/>
      <c r="D17" s="13"/>
      <c r="E17" s="12"/>
      <c r="F17" s="13"/>
      <c r="G17" s="13"/>
      <c r="H17" s="18"/>
      <c r="I17" s="18"/>
      <c r="J17" s="21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x14ac:dyDescent="0.25">
      <c r="A18" s="9" t="s">
        <v>16</v>
      </c>
      <c r="B18" s="10">
        <f t="shared" ref="B18:E18" si="3">SUM(B19+B20)</f>
        <v>2296451245</v>
      </c>
      <c r="C18" s="10">
        <f t="shared" si="3"/>
        <v>20122400</v>
      </c>
      <c r="D18" s="10">
        <f t="shared" si="3"/>
        <v>-312689520.64999998</v>
      </c>
      <c r="E18" s="10">
        <f t="shared" si="3"/>
        <v>2003884124.3499999</v>
      </c>
      <c r="F18" s="10">
        <f>+F19+F20</f>
        <v>1304794408.9499998</v>
      </c>
      <c r="G18" s="10">
        <f>+G19+G20</f>
        <v>699089715.4000001</v>
      </c>
      <c r="H18" s="22"/>
      <c r="I18" s="19"/>
      <c r="J18" s="21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A19" s="11" t="s">
        <v>17</v>
      </c>
      <c r="B19" s="12">
        <v>2295451245</v>
      </c>
      <c r="C19" s="26"/>
      <c r="D19" s="12">
        <v>-312689520.64999998</v>
      </c>
      <c r="E19" s="12">
        <f>+B19+C19+D19</f>
        <v>1982761724.3499999</v>
      </c>
      <c r="F19" s="12">
        <v>1283653248.9499998</v>
      </c>
      <c r="G19" s="12">
        <f>+E19-F19</f>
        <v>699108475.4000001</v>
      </c>
      <c r="H19" s="21"/>
      <c r="I19" s="18"/>
      <c r="J19" s="21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11" t="s">
        <v>18</v>
      </c>
      <c r="B20" s="12">
        <v>1000000</v>
      </c>
      <c r="C20" s="12">
        <v>20122400</v>
      </c>
      <c r="D20" s="12">
        <v>0</v>
      </c>
      <c r="E20" s="12">
        <f>+B20+C20+D20</f>
        <v>21122400</v>
      </c>
      <c r="F20" s="12">
        <v>21141160</v>
      </c>
      <c r="G20" s="12">
        <f>+E20-F20</f>
        <v>-18760</v>
      </c>
      <c r="H20" s="21"/>
      <c r="I20" s="18"/>
      <c r="J20" s="21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x14ac:dyDescent="0.25">
      <c r="A21" s="7" t="s">
        <v>19</v>
      </c>
      <c r="B21" s="8">
        <f>SUM(B22:B28)</f>
        <v>23067000</v>
      </c>
      <c r="C21" s="8">
        <f>SUM(C22:C27)</f>
        <v>442548311.63999999</v>
      </c>
      <c r="D21" s="8">
        <f>SUM(D22:D27)</f>
        <v>0</v>
      </c>
      <c r="E21" s="8">
        <f>SUM(E22:E28)</f>
        <v>465615311.63999999</v>
      </c>
      <c r="F21" s="8">
        <f>SUM(F22:F28)</f>
        <v>237400116.90000001</v>
      </c>
      <c r="G21" s="8">
        <f>SUM(G22:G27)</f>
        <v>228215194.74000001</v>
      </c>
      <c r="H21" s="21"/>
      <c r="I21" s="19"/>
      <c r="J21" s="20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x14ac:dyDescent="0.25">
      <c r="A22" s="11" t="s">
        <v>20</v>
      </c>
      <c r="B22" s="12">
        <v>0</v>
      </c>
      <c r="C22" s="12">
        <v>6275000</v>
      </c>
      <c r="D22" s="11"/>
      <c r="E22" s="12">
        <f>+B22+C22+D22</f>
        <v>6275000</v>
      </c>
      <c r="F22" s="12">
        <v>6275000</v>
      </c>
      <c r="G22" s="12">
        <f>+E22-F22</f>
        <v>0</v>
      </c>
      <c r="H22" s="21"/>
      <c r="I22" s="19"/>
      <c r="J22" s="21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11" t="s">
        <v>21</v>
      </c>
      <c r="B23" s="12">
        <v>59000</v>
      </c>
      <c r="C23" s="12">
        <v>0</v>
      </c>
      <c r="D23" s="12">
        <v>0</v>
      </c>
      <c r="E23" s="12">
        <f>B23+C23-D23</f>
        <v>59000</v>
      </c>
      <c r="F23" s="12">
        <v>32598.720000000001</v>
      </c>
      <c r="G23" s="12">
        <f>+E23-F23</f>
        <v>26401.279999999999</v>
      </c>
      <c r="H23" s="18"/>
      <c r="I23" s="18"/>
      <c r="J23" s="21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x14ac:dyDescent="0.25">
      <c r="A24" s="11" t="s">
        <v>22</v>
      </c>
      <c r="B24" s="12">
        <v>8000</v>
      </c>
      <c r="C24" s="12">
        <v>0</v>
      </c>
      <c r="D24" s="12">
        <v>0</v>
      </c>
      <c r="E24" s="12">
        <f t="shared" ref="E24:E25" si="4">B24+C24-D24</f>
        <v>8000</v>
      </c>
      <c r="F24" s="12">
        <v>0</v>
      </c>
      <c r="G24" s="12">
        <f t="shared" ref="G24:G27" si="5">+E24-F24</f>
        <v>8000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11" t="s">
        <v>23</v>
      </c>
      <c r="B25" s="12">
        <v>0</v>
      </c>
      <c r="C25" s="12">
        <v>2790138.89</v>
      </c>
      <c r="D25" s="12">
        <v>0</v>
      </c>
      <c r="E25" s="12">
        <f t="shared" si="4"/>
        <v>2790138.89</v>
      </c>
      <c r="F25" s="27">
        <v>2790138.89</v>
      </c>
      <c r="G25" s="12">
        <f t="shared" si="5"/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x14ac:dyDescent="0.25">
      <c r="A26" s="11" t="s">
        <v>24</v>
      </c>
      <c r="B26" s="12">
        <v>23000000</v>
      </c>
      <c r="C26" s="12">
        <v>183598919.13</v>
      </c>
      <c r="D26" s="12">
        <v>0</v>
      </c>
      <c r="E26" s="12">
        <f>+B26+C26+D26</f>
        <v>206598919.13</v>
      </c>
      <c r="F26" s="12">
        <v>183598919.13</v>
      </c>
      <c r="G26" s="12">
        <f t="shared" si="5"/>
        <v>23000000</v>
      </c>
      <c r="H26" s="21"/>
      <c r="I26" s="21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x14ac:dyDescent="0.25">
      <c r="A27" s="11" t="s">
        <v>25</v>
      </c>
      <c r="B27" s="12">
        <f>B28</f>
        <v>0</v>
      </c>
      <c r="C27" s="12">
        <v>249884253.62</v>
      </c>
      <c r="D27" s="12">
        <v>0</v>
      </c>
      <c r="E27" s="12">
        <f>+B27+C27+D27</f>
        <v>249884253.62</v>
      </c>
      <c r="F27" s="12">
        <v>44703460.159999996</v>
      </c>
      <c r="G27" s="12">
        <f t="shared" si="5"/>
        <v>205180793.46000001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x14ac:dyDescent="0.25">
      <c r="A28" s="11"/>
      <c r="B28" s="13"/>
      <c r="C28" s="12"/>
      <c r="D28" s="12"/>
      <c r="E28" s="12"/>
      <c r="F28" s="12"/>
      <c r="G28" s="12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s="15" customFormat="1" x14ac:dyDescent="0.25">
      <c r="A29" s="7" t="s">
        <v>26</v>
      </c>
      <c r="B29" s="8">
        <f t="shared" ref="B29:G29" si="6">B9+B21</f>
        <v>6407976291</v>
      </c>
      <c r="C29" s="8">
        <f t="shared" si="6"/>
        <v>1253153683.6900001</v>
      </c>
      <c r="D29" s="8">
        <f t="shared" si="6"/>
        <v>-312689520.64999998</v>
      </c>
      <c r="E29" s="8">
        <f t="shared" si="6"/>
        <v>7348440454.04</v>
      </c>
      <c r="F29" s="8">
        <f t="shared" si="6"/>
        <v>5015781201.6599998</v>
      </c>
      <c r="G29" s="8">
        <f t="shared" si="6"/>
        <v>2332659252.3800001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x14ac:dyDescent="0.25">
      <c r="A30" s="11"/>
      <c r="B30" s="28"/>
      <c r="C30" s="13"/>
      <c r="D30" s="13"/>
      <c r="E30" s="14"/>
      <c r="F30" s="13"/>
      <c r="G30" s="13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x14ac:dyDescent="0.25">
      <c r="A31" s="9" t="s">
        <v>27</v>
      </c>
      <c r="B31" s="10">
        <f t="shared" ref="B31:G31" si="7">SUM(B32:B35)</f>
        <v>1028090666</v>
      </c>
      <c r="C31" s="10">
        <f t="shared" si="7"/>
        <v>605437361.74000001</v>
      </c>
      <c r="D31" s="10">
        <f t="shared" si="7"/>
        <v>0</v>
      </c>
      <c r="E31" s="10">
        <f t="shared" si="7"/>
        <v>1633528027.74</v>
      </c>
      <c r="F31" s="10">
        <f t="shared" si="7"/>
        <v>1411679916.95</v>
      </c>
      <c r="G31" s="10">
        <f t="shared" si="7"/>
        <v>221848110.79000002</v>
      </c>
      <c r="H31" s="21"/>
      <c r="I31" s="19"/>
      <c r="J31" s="20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x14ac:dyDescent="0.25">
      <c r="A32" s="11" t="s">
        <v>28</v>
      </c>
      <c r="B32" s="12">
        <v>390000000</v>
      </c>
      <c r="C32" s="12">
        <v>0</v>
      </c>
      <c r="D32" s="12">
        <v>0</v>
      </c>
      <c r="E32" s="12">
        <f>B32+C32+D32</f>
        <v>390000000</v>
      </c>
      <c r="F32" s="12">
        <v>390000000</v>
      </c>
      <c r="G32" s="12">
        <f>+E32-F32</f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25">
      <c r="A33" s="11" t="s">
        <v>29</v>
      </c>
      <c r="B33" s="12">
        <v>0</v>
      </c>
      <c r="C33" s="12">
        <v>221879925.99000001</v>
      </c>
      <c r="D33" s="12">
        <v>0</v>
      </c>
      <c r="E33" s="12">
        <f t="shared" ref="E33:E35" si="8">B33+C33+D33</f>
        <v>221879925.99000001</v>
      </c>
      <c r="F33" s="12">
        <v>31815.200000000001</v>
      </c>
      <c r="G33" s="12">
        <f t="shared" ref="G33:G35" si="9">+E33-F33</f>
        <v>221848110.79000002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25">
      <c r="A34" s="11" t="s">
        <v>30</v>
      </c>
      <c r="B34" s="12">
        <v>508090666</v>
      </c>
      <c r="C34" s="12">
        <v>383557435.75</v>
      </c>
      <c r="D34" s="12">
        <v>0</v>
      </c>
      <c r="E34" s="12">
        <f t="shared" si="8"/>
        <v>891648101.75</v>
      </c>
      <c r="F34" s="12">
        <v>891648101.75</v>
      </c>
      <c r="G34" s="12">
        <f t="shared" si="9"/>
        <v>0</v>
      </c>
      <c r="H34" s="21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25">
      <c r="A35" s="11" t="s">
        <v>31</v>
      </c>
      <c r="B35" s="12">
        <v>130000000</v>
      </c>
      <c r="C35" s="12">
        <v>0</v>
      </c>
      <c r="D35" s="12">
        <v>0</v>
      </c>
      <c r="E35" s="12">
        <f t="shared" si="8"/>
        <v>130000000</v>
      </c>
      <c r="F35" s="12">
        <v>130000000</v>
      </c>
      <c r="G35" s="12">
        <f t="shared" si="9"/>
        <v>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s="15" customFormat="1" x14ac:dyDescent="0.25">
      <c r="A36" s="7" t="s">
        <v>32</v>
      </c>
      <c r="B36" s="8">
        <f t="shared" ref="B36:G36" si="10">B29+B31</f>
        <v>7436066957</v>
      </c>
      <c r="C36" s="8">
        <f t="shared" si="10"/>
        <v>1858591045.4300001</v>
      </c>
      <c r="D36" s="8">
        <f t="shared" si="10"/>
        <v>-312689520.64999998</v>
      </c>
      <c r="E36" s="8">
        <f t="shared" si="10"/>
        <v>8981968481.7800007</v>
      </c>
      <c r="F36" s="8">
        <f t="shared" si="10"/>
        <v>6427461118.6099997</v>
      </c>
      <c r="G36" s="8">
        <f t="shared" si="10"/>
        <v>2554507363.1700001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x14ac:dyDescent="0.25">
      <c r="A38" s="23"/>
      <c r="B38" s="19"/>
      <c r="C38" s="19"/>
      <c r="D38" s="21"/>
      <c r="E38" s="19"/>
      <c r="F38" s="19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x14ac:dyDescent="0.25">
      <c r="A39" s="18"/>
      <c r="B39" s="18"/>
      <c r="C39" s="18"/>
      <c r="D39" s="18"/>
      <c r="E39" s="21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x14ac:dyDescent="0.25">
      <c r="A40" s="18"/>
      <c r="B40" s="19"/>
      <c r="C40" s="19"/>
      <c r="D40" s="21"/>
      <c r="E40" s="19"/>
      <c r="F40" s="19"/>
      <c r="G40" s="19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18.75" customHeight="1" x14ac:dyDescent="0.3">
      <c r="C41" s="4"/>
      <c r="E41" s="16"/>
      <c r="H41" s="29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 ht="15" customHeight="1" x14ac:dyDescent="0.25">
      <c r="C42" s="4"/>
      <c r="H42" s="29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 ht="15" customHeight="1" x14ac:dyDescent="0.25">
      <c r="H43" s="29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</sheetData>
  <mergeCells count="7">
    <mergeCell ref="A4:G4"/>
    <mergeCell ref="A6:A8"/>
    <mergeCell ref="B6:B8"/>
    <mergeCell ref="C6:D7"/>
    <mergeCell ref="E6:E8"/>
    <mergeCell ref="F6:F8"/>
    <mergeCell ref="G6:G8"/>
  </mergeCells>
  <pageMargins left="0.70866141732283472" right="0.31496062992125984" top="0.74803149606299213" bottom="0.74803149606299213" header="0.31496062992125984" footer="0.31496062992125984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</vt:lpstr>
      <vt:lpstr>ACUM!Área_de_impresión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Jimena Ruiz</cp:lastModifiedBy>
  <dcterms:created xsi:type="dcterms:W3CDTF">2023-06-27T12:18:18Z</dcterms:created>
  <dcterms:modified xsi:type="dcterms:W3CDTF">2023-06-27T12:19:26Z</dcterms:modified>
</cp:coreProperties>
</file>