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1-2023\"/>
    </mc:Choice>
  </mc:AlternateContent>
  <xr:revisionPtr revIDLastSave="0" documentId="8_{04B303DC-B399-4C4D-B689-E1C3653C3B4B}" xr6:coauthVersionLast="47" xr6:coauthVersionMax="47" xr10:uidLastSave="{00000000-0000-0000-0000-000000000000}"/>
  <bookViews>
    <workbookView xWindow="-120" yWindow="-120" windowWidth="24240" windowHeight="13140" xr2:uid="{A339743E-AA8B-4BD2-B849-C5600D71FA4B}"/>
  </bookViews>
  <sheets>
    <sheet name="ACUM" sheetId="1" r:id="rId1"/>
  </sheets>
  <definedNames>
    <definedName name="_xlnm.Print_Area" localSheetId="0">ACUM!$A$1:$G$94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E93" i="1"/>
  <c r="G92" i="1"/>
  <c r="E92" i="1"/>
  <c r="E91" i="1"/>
  <c r="E90" i="1" s="1"/>
  <c r="F90" i="1"/>
  <c r="D90" i="1"/>
  <c r="C90" i="1"/>
  <c r="B90" i="1"/>
  <c r="G82" i="1"/>
  <c r="F82" i="1"/>
  <c r="E82" i="1"/>
  <c r="D82" i="1"/>
  <c r="C82" i="1"/>
  <c r="B82" i="1"/>
  <c r="E81" i="1"/>
  <c r="G81" i="1" s="1"/>
  <c r="F80" i="1"/>
  <c r="E80" i="1"/>
  <c r="G80" i="1" s="1"/>
  <c r="D80" i="1"/>
  <c r="C80" i="1"/>
  <c r="B80" i="1"/>
  <c r="G79" i="1"/>
  <c r="E79" i="1"/>
  <c r="E78" i="1"/>
  <c r="G78" i="1" s="1"/>
  <c r="F77" i="1"/>
  <c r="D77" i="1"/>
  <c r="D76" i="1" s="1"/>
  <c r="C77" i="1"/>
  <c r="C76" i="1" s="1"/>
  <c r="B77" i="1"/>
  <c r="B76" i="1" s="1"/>
  <c r="F76" i="1"/>
  <c r="E75" i="1"/>
  <c r="G75" i="1" s="1"/>
  <c r="E74" i="1"/>
  <c r="G74" i="1" s="1"/>
  <c r="G73" i="1" s="1"/>
  <c r="F73" i="1"/>
  <c r="F60" i="1" s="1"/>
  <c r="E73" i="1"/>
  <c r="D73" i="1"/>
  <c r="D60" i="1" s="1"/>
  <c r="D71" i="1" s="1"/>
  <c r="E71" i="1" s="1"/>
  <c r="G71" i="1" s="1"/>
  <c r="C73" i="1"/>
  <c r="B73" i="1"/>
  <c r="E72" i="1"/>
  <c r="G72" i="1" s="1"/>
  <c r="E70" i="1"/>
  <c r="G70" i="1" s="1"/>
  <c r="E69" i="1"/>
  <c r="G69" i="1" s="1"/>
  <c r="G68" i="1"/>
  <c r="E68" i="1"/>
  <c r="E67" i="1"/>
  <c r="G67" i="1" s="1"/>
  <c r="G66" i="1"/>
  <c r="E66" i="1"/>
  <c r="G65" i="1"/>
  <c r="E65" i="1"/>
  <c r="E64" i="1"/>
  <c r="G64" i="1" s="1"/>
  <c r="E63" i="1"/>
  <c r="G63" i="1" s="1"/>
  <c r="G62" i="1"/>
  <c r="E62" i="1"/>
  <c r="F61" i="1"/>
  <c r="C61" i="1"/>
  <c r="B61" i="1"/>
  <c r="E61" i="1" s="1"/>
  <c r="C60" i="1"/>
  <c r="B60" i="1"/>
  <c r="G59" i="1"/>
  <c r="E59" i="1"/>
  <c r="E58" i="1"/>
  <c r="G58" i="1" s="1"/>
  <c r="E57" i="1"/>
  <c r="G57" i="1" s="1"/>
  <c r="E56" i="1"/>
  <c r="G56" i="1" s="1"/>
  <c r="E55" i="1"/>
  <c r="G55" i="1" s="1"/>
  <c r="E54" i="1"/>
  <c r="G54" i="1" s="1"/>
  <c r="G53" i="1"/>
  <c r="E53" i="1"/>
  <c r="E52" i="1"/>
  <c r="G52" i="1" s="1"/>
  <c r="E51" i="1"/>
  <c r="G51" i="1" s="1"/>
  <c r="E50" i="1"/>
  <c r="G50" i="1" s="1"/>
  <c r="E49" i="1"/>
  <c r="G49" i="1" s="1"/>
  <c r="E48" i="1"/>
  <c r="G48" i="1" s="1"/>
  <c r="G47" i="1"/>
  <c r="E47" i="1"/>
  <c r="E46" i="1"/>
  <c r="G46" i="1" s="1"/>
  <c r="E45" i="1"/>
  <c r="G45" i="1" s="1"/>
  <c r="E44" i="1"/>
  <c r="G44" i="1" s="1"/>
  <c r="E43" i="1"/>
  <c r="G43" i="1" s="1"/>
  <c r="E42" i="1"/>
  <c r="G42" i="1" s="1"/>
  <c r="G41" i="1"/>
  <c r="E41" i="1"/>
  <c r="E40" i="1"/>
  <c r="G40" i="1" s="1"/>
  <c r="E39" i="1"/>
  <c r="G39" i="1" s="1"/>
  <c r="E38" i="1"/>
  <c r="G38" i="1" s="1"/>
  <c r="E37" i="1"/>
  <c r="E36" i="1" s="1"/>
  <c r="F36" i="1"/>
  <c r="F10" i="1" s="1"/>
  <c r="D36" i="1"/>
  <c r="C36" i="1"/>
  <c r="B36" i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F11" i="1"/>
  <c r="D11" i="1"/>
  <c r="D10" i="1" s="1"/>
  <c r="C11" i="1"/>
  <c r="C10" i="1" s="1"/>
  <c r="C9" i="1" s="1"/>
  <c r="C88" i="1" s="1"/>
  <c r="C94" i="1" s="1"/>
  <c r="B11" i="1"/>
  <c r="B10" i="1" s="1"/>
  <c r="D9" i="1" l="1"/>
  <c r="D88" i="1" s="1"/>
  <c r="D94" i="1" s="1"/>
  <c r="F9" i="1"/>
  <c r="F88" i="1"/>
  <c r="F94" i="1" s="1"/>
  <c r="B9" i="1"/>
  <c r="G61" i="1"/>
  <c r="G60" i="1" s="1"/>
  <c r="E60" i="1"/>
  <c r="G11" i="1"/>
  <c r="G37" i="1"/>
  <c r="G36" i="1" s="1"/>
  <c r="E11" i="1"/>
  <c r="E10" i="1" s="1"/>
  <c r="G91" i="1"/>
  <c r="G90" i="1" s="1"/>
  <c r="E77" i="1"/>
  <c r="B88" i="1" l="1"/>
  <c r="B94" i="1" s="1"/>
  <c r="E76" i="1"/>
  <c r="E9" i="1" s="1"/>
  <c r="E88" i="1" s="1"/>
  <c r="E94" i="1" s="1"/>
  <c r="G77" i="1"/>
  <c r="G76" i="1" s="1"/>
  <c r="G10" i="1"/>
  <c r="G9" i="1" s="1"/>
  <c r="G88" i="1" s="1"/>
  <c r="G94" i="1" s="1"/>
</calcChain>
</file>

<file path=xl/sharedStrings.xml><?xml version="1.0" encoding="utf-8"?>
<sst xmlns="http://schemas.openxmlformats.org/spreadsheetml/2006/main" count="93" uniqueCount="92">
  <si>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</si>
  <si>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</si>
  <si>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</si>
  <si>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</si>
  <si>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</si>
  <si>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</si>
  <si>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</si>
  <si>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</si>
  <si>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</si>
  <si>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</si>
  <si>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</si>
  <si>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</si>
  <si>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 DCHOS POR SERVICIOS A LA PROPIEDAD RAÍZ            </t>
  </si>
  <si>
    <t xml:space="preserve">DCHOS POR SERVICIOS A LA PROPIEDAD RAÍZ            </t>
  </si>
  <si>
    <t xml:space="preserve"> ECOTASA                                            </t>
  </si>
  <si>
    <t xml:space="preserve">CANASTOS PARA RESIDUOS                             </t>
  </si>
  <si>
    <t xml:space="preserve"> CANASTOS PARA RESIDUOS (E. ANTERIORES)             </t>
  </si>
  <si>
    <t xml:space="preserve">SPAC COLOCACION (EJERCICIO CORRIENTE)              </t>
  </si>
  <si>
    <t xml:space="preserve"> SPAC MANTENIMIENTO-REPARACION-ACTUALIZAC           </t>
  </si>
  <si>
    <t xml:space="preserve"> DERECHOS DE INSPECCIÓN COMERCIO IND Y SE           </t>
  </si>
  <si>
    <t xml:space="preserve"> DERECHOS DE RECOLECCIÓN ESPECIAL (E.CTE.           </t>
  </si>
  <si>
    <t xml:space="preserve"> DERECHOS DE RECOLECCIÓN ESPECIAL (E. ANT           </t>
  </si>
  <si>
    <t xml:space="preserve"> DERECHOS DE CEMENTERIO                             </t>
  </si>
  <si>
    <t xml:space="preserve"> DERECHOS DE CEMENTERIO (E. ANTERIORES)             </t>
  </si>
  <si>
    <t xml:space="preserve">    DERECHOS DE ACTUACIÓN ADMINISTRATIVA               </t>
  </si>
  <si>
    <t xml:space="preserve">  DERECHOS DE EDIFICACIÓN                            </t>
  </si>
  <si>
    <t xml:space="preserve"> DERECHOS DE PUBLICIDAD Y PROPAGANDA                </t>
  </si>
  <si>
    <t xml:space="preserve">  UNIDAD DE CALIDAD AMBIENTAL                        </t>
  </si>
  <si>
    <t xml:space="preserve"> COMISION ADMINISTRATIVA                            </t>
  </si>
  <si>
    <t xml:space="preserve">  COMISIÓN ADMINISTRATIVA RETENCIONES SUEL           </t>
  </si>
  <si>
    <t xml:space="preserve">  DERECHOS INSPECCION ANTENAS (EJERCICIO C           </t>
  </si>
  <si>
    <t xml:space="preserve">  LICENCIA DE CONDUCIR NACIONAL PARTICULAR           </t>
  </si>
  <si>
    <t xml:space="preserve">  LICENCIA DE CONDUCIR NACIONAL PROFESIONA           </t>
  </si>
  <si>
    <t xml:space="preserve">  RECUPERO SALUD EJERCICIO CORRIENTE                 </t>
  </si>
  <si>
    <t xml:space="preserve"> RECUPERO SALUD EJERCICIO NO CORRIENTE.             </t>
  </si>
  <si>
    <t xml:space="preserve">OTROS INGRESOS DE ORIGEN MUNICIPAL                                                                                      
</t>
  </si>
  <si>
    <t xml:space="preserve">MULTAS GENERALES (E. CTE.)                         </t>
  </si>
  <si>
    <t xml:space="preserve"> MULTAS GENERALES (E. ANTERIORES)                   </t>
  </si>
  <si>
    <t xml:space="preserve">INTERESES Y RECARGOS (EJERCICIO CORRIENT           </t>
  </si>
  <si>
    <t xml:space="preserve"> INTERESES Y RECARGOS (EJERCICIOS VENCIDO           </t>
  </si>
  <si>
    <t xml:space="preserve">INTERESES PRESTAMOS EMPRENDIMIENTOS                </t>
  </si>
  <si>
    <t xml:space="preserve">INTERESES PRESTAMOS PROGRAMA MUNICIPAL M           </t>
  </si>
  <si>
    <t xml:space="preserve"> PRODUCIDO DE ACTIVIDADES CULTURALES                </t>
  </si>
  <si>
    <t xml:space="preserve"> CONTROL DE ANIMALES                                </t>
  </si>
  <si>
    <t xml:space="preserve">SERVICIOS ESPECIALES VARIOS                        </t>
  </si>
  <si>
    <t xml:space="preserve"> MULTAS POR ACCIDENTES VIALES                       </t>
  </si>
  <si>
    <t xml:space="preserve">MULTAS POR INFRACCIONES DE TRÁNSITO                </t>
  </si>
  <si>
    <t xml:space="preserve">COMISIÓN ADMINISTRATIVA POR INFRACCIÓN D           </t>
  </si>
  <si>
    <t xml:space="preserve"> PRODUCIDO DE ESTACIONAMIENTO MEDIDO                </t>
  </si>
  <si>
    <t xml:space="preserve">MULTAS POR ESTACIONAMIENTO MEDIDO                  </t>
  </si>
  <si>
    <t xml:space="preserve">CAP - CARGO ALUMBRADO PÚBLICO                      </t>
  </si>
  <si>
    <t xml:space="preserve">RENTAS FINANCIERAS                                 </t>
  </si>
  <si>
    <t xml:space="preserve">GASTOS RECUPERADOS                                 </t>
  </si>
  <si>
    <t xml:space="preserve">REINTEGRO A.R.T.                                   </t>
  </si>
  <si>
    <t xml:space="preserve">AUSPICIO EVENTOS CULTURALES DEPORTIVOS Y           </t>
  </si>
  <si>
    <t xml:space="preserve">RECUPERO SINIESTRO                                 </t>
  </si>
  <si>
    <t xml:space="preserve"> FIESTA DE LA CERVEZA                               </t>
  </si>
  <si>
    <t xml:space="preserve">CONVENIO BANCO SUPERVIELLE                         </t>
  </si>
  <si>
    <t xml:space="preserve">AUSPICIOS                                          </t>
  </si>
  <si>
    <t>·DE ORIGEN PROVINCIAL</t>
  </si>
  <si>
    <t>REGIMEN DE COPARTICIPACION PROVINCIAL</t>
  </si>
  <si>
    <t xml:space="preserve">                      IMPUESTO SOBRE INGRESOS BRUTOS                     </t>
  </si>
  <si>
    <t xml:space="preserve">                        IMPUESTO INMOBILIARIO                              </t>
  </si>
  <si>
    <t xml:space="preserve">                     IMPUESTO A LOS AUTOMOTORES                         </t>
  </si>
  <si>
    <t xml:space="preserve">                    IMPUESTO A LOS SELLOS                              </t>
  </si>
  <si>
    <t xml:space="preserve">                   IMPUESTO SOBRE LOS INGRESOS BRUTOS VENCI       </t>
  </si>
  <si>
    <t xml:space="preserve">                  IMPUESTO INMOBILIARIO VENCIDOS                 </t>
  </si>
  <si>
    <t xml:space="preserve">                   IMPUESTO A LOS AUTOMOTORES VENCIDOS            </t>
  </si>
  <si>
    <t xml:space="preserve">                    IMPUESTO A LOS SELLOS VENCIDOS                 </t>
  </si>
  <si>
    <t xml:space="preserve">                    FINANCIAMIENTO EDUCATIVO                           </t>
  </si>
  <si>
    <t xml:space="preserve">                   FONDO DE PROMOCIÓN TURÍSTICA                       </t>
  </si>
  <si>
    <t xml:space="preserve">                  CANON EXTRAORDINARIO PRODUCCIÓN HIDROCAR           </t>
  </si>
  <si>
    <t>OTROS INGRESOS DE JURISDICCION PROVINCIAL</t>
  </si>
  <si>
    <t xml:space="preserve">               PROGRAMA NUEVAS REDES                          </t>
  </si>
  <si>
    <t xml:space="preserve">            INFINITO POR DESCUBRIR                  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</si>
  <si>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</si>
  <si>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</si>
  <si>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          DISTRIBUCIÓN SECUNDARIA                               </t>
  </si>
  <si>
    <t xml:space="preserve">          DISTRIBUCIÓN SECUNDARIA VENCIDA                       </t>
  </si>
  <si>
    <t xml:space="preserve">OTROS INGRESOS DE JURISDICCIÓN NACIONAL                                                                                 </t>
  </si>
  <si>
    <t xml:space="preserve">                    M. SALUD NACIÓN PLAN SUMAR                     </t>
  </si>
  <si>
    <t xml:space="preserve">RECURSOS DE CAPITAL                                                                                                     </t>
  </si>
  <si>
    <t>·REEMBOLSO DE OBRAS PUBLICAS</t>
  </si>
  <si>
    <t>·REEMBOLSO DE PRESTAMOS</t>
  </si>
  <si>
    <t xml:space="preserve">TRANSF. DE FONDOS PARA INVERSIÓN PÚBLICA         </t>
  </si>
  <si>
    <t>·REEMBOLSO DE VIVIENDAS</t>
  </si>
  <si>
    <t>TOTAL DE RECURSOS</t>
  </si>
  <si>
    <t>FINANCIAMIENTO</t>
  </si>
  <si>
    <t>USO DEL CREDITO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</si>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</sst>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4" fontId="1" fillId="2" borderId="1" xfId="0" applyNumberFormat="1" applyFont="1" applyFill="1" applyBorder="1"/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/>
    <xf numFmtId="0" fontId="5" fillId="0" borderId="1" xfId="0" applyFont="1" applyBorder="1" applyAlignment="1">
      <alignment vertical="center"/>
    </xf>
    <xf numFmtId="4" fontId="6" fillId="0" borderId="1" xfId="0" applyNumberFormat="1" applyFont="1" applyBorder="1"/>
    <xf numFmtId="0" fontId="8" fillId="0" borderId="1" xfId="1" applyFont="1" applyBorder="1"/>
    <xf numFmtId="4" fontId="0" fillId="0" borderId="1" xfId="0" applyNumberFormat="1" applyBorder="1"/>
    <xf numFmtId="0" fontId="8" fillId="0" borderId="1" xfId="1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vertical="center"/>
    </xf>
    <xf numFmtId="4" fontId="11" fillId="0" borderId="1" xfId="0" applyNumberFormat="1" applyFont="1" applyBorder="1"/>
    <xf numFmtId="4" fontId="10" fillId="0" borderId="1" xfId="0" applyNumberFormat="1" applyFont="1" applyBorder="1" applyAlignment="1">
      <alignment vertical="center"/>
    </xf>
    <xf numFmtId="0" fontId="0" fillId="2" borderId="0" xfId="0" applyFill="1"/>
    <xf numFmtId="4" fontId="12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0" fontId="7" fillId="0" borderId="0" xfId="1" applyFill="1" applyBorder="1"/>
    <xf numFmtId="0" fontId="9" fillId="0" borderId="0" xfId="1" applyFont="1" applyFill="1" applyBorder="1"/>
    <xf numFmtId="4" fontId="1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</cellXfs>
  <cellStyles count="2">
    <cellStyle name="Normal" xfId="0" builtinId="0"/>
    <cellStyle name="Normal 2" xfId="1" xr:uid="{931394A9-2D25-45AE-8CC3-90EFB44CC1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F818B65-148E-457D-B6B2-1C05CA887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43B98-67A9-47B7-AA04-D1D6844F7C72}">
  <sheetPr>
    <pageSetUpPr fitToPage="1"/>
  </sheetPr>
  <dimension ref="A1:AQ205"/>
  <sheetViews>
    <sheetView tabSelected="1" workbookViewId="0">
      <selection activeCell="I8" sqref="I8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43" x14ac:dyDescent="0.25">
      <c r="F1" s="1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43" x14ac:dyDescent="0.25">
      <c r="G2" s="2">
        <v>2023</v>
      </c>
      <c r="H2" s="27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1:43" x14ac:dyDescent="0.25">
      <c r="A3" s="2"/>
      <c r="B3" s="2"/>
      <c r="C3" s="2"/>
      <c r="D3" s="2"/>
      <c r="E3" s="2"/>
      <c r="F3" s="2"/>
      <c r="G3" s="2"/>
      <c r="H3" s="27"/>
      <c r="I3" s="27"/>
      <c r="J3" s="27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x14ac:dyDescent="0.25">
      <c r="A4" s="3" t="s">
        <v>0</v>
      </c>
      <c r="B4" s="3"/>
      <c r="C4" s="3"/>
      <c r="D4" s="3"/>
      <c r="E4" s="3"/>
      <c r="F4" s="3"/>
      <c r="G4" s="3"/>
      <c r="H4" s="28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x14ac:dyDescent="0.25">
      <c r="A5" s="2"/>
      <c r="C5" s="4"/>
      <c r="D5" s="4"/>
      <c r="E5" s="4"/>
      <c r="F5" s="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ht="54" customHeight="1" x14ac:dyDescent="0.25">
      <c r="A6" s="6" t="s">
        <v>1</v>
      </c>
      <c r="B6" s="6" t="s">
        <v>2</v>
      </c>
      <c r="C6" s="6" t="s">
        <v>3</v>
      </c>
      <c r="D6" s="6"/>
      <c r="E6" s="6" t="s">
        <v>4</v>
      </c>
      <c r="F6" s="7" t="s">
        <v>5</v>
      </c>
      <c r="G6" s="6" t="s">
        <v>6</v>
      </c>
      <c r="H6" s="29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3.75" customHeight="1" x14ac:dyDescent="0.25">
      <c r="A7" s="6"/>
      <c r="B7" s="6"/>
      <c r="C7" s="6"/>
      <c r="D7" s="6"/>
      <c r="E7" s="6"/>
      <c r="F7" s="7"/>
      <c r="G7" s="6"/>
      <c r="H7" s="29"/>
      <c r="I7" s="30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3" ht="21" customHeight="1" x14ac:dyDescent="0.25">
      <c r="A8" s="6"/>
      <c r="B8" s="6"/>
      <c r="C8" s="8" t="s">
        <v>7</v>
      </c>
      <c r="D8" s="8" t="s">
        <v>8</v>
      </c>
      <c r="E8" s="6"/>
      <c r="F8" s="7"/>
      <c r="G8" s="6"/>
      <c r="H8" s="29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</row>
    <row r="9" spans="1:43" ht="15" customHeight="1" x14ac:dyDescent="0.25">
      <c r="A9" s="9" t="s">
        <v>9</v>
      </c>
      <c r="B9" s="10">
        <f t="shared" ref="B9:G9" si="0">+B10+B60+B76</f>
        <v>13307683000</v>
      </c>
      <c r="C9" s="10">
        <f t="shared" si="0"/>
        <v>265250000</v>
      </c>
      <c r="D9" s="10">
        <f t="shared" si="0"/>
        <v>0</v>
      </c>
      <c r="E9" s="10">
        <f t="shared" si="0"/>
        <v>13572933000</v>
      </c>
      <c r="F9" s="10">
        <f t="shared" si="0"/>
        <v>1290646145.5999999</v>
      </c>
      <c r="G9" s="10">
        <f t="shared" si="0"/>
        <v>12282286854.4</v>
      </c>
      <c r="H9" s="31"/>
      <c r="I9" s="26"/>
      <c r="J9" s="31"/>
      <c r="K9" s="32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x14ac:dyDescent="0.25">
      <c r="A10" s="11" t="s">
        <v>10</v>
      </c>
      <c r="B10" s="12">
        <f t="shared" ref="B10:G10" si="1">+B11+B36</f>
        <v>3360383000</v>
      </c>
      <c r="C10" s="12">
        <f t="shared" si="1"/>
        <v>0</v>
      </c>
      <c r="D10" s="12">
        <f t="shared" si="1"/>
        <v>0</v>
      </c>
      <c r="E10" s="12">
        <f t="shared" si="1"/>
        <v>3360383000</v>
      </c>
      <c r="F10" s="12">
        <f t="shared" si="1"/>
        <v>447978911.36999977</v>
      </c>
      <c r="G10" s="12">
        <f t="shared" si="1"/>
        <v>2912404088.6300001</v>
      </c>
      <c r="H10" s="31"/>
      <c r="I10" s="33"/>
      <c r="J10" s="31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1:43" x14ac:dyDescent="0.25">
      <c r="A11" s="13" t="s">
        <v>11</v>
      </c>
      <c r="B11" s="14">
        <f t="shared" ref="B11:G11" si="2">SUM(B12:B35)</f>
        <v>1929326000</v>
      </c>
      <c r="C11" s="14">
        <f t="shared" si="2"/>
        <v>0</v>
      </c>
      <c r="D11" s="14">
        <f t="shared" si="2"/>
        <v>0</v>
      </c>
      <c r="E11" s="14">
        <f t="shared" si="2"/>
        <v>1929326000</v>
      </c>
      <c r="F11" s="14">
        <f t="shared" si="2"/>
        <v>106070946.39999995</v>
      </c>
      <c r="G11" s="14">
        <f t="shared" si="2"/>
        <v>1823255053.5999999</v>
      </c>
      <c r="H11" s="33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</row>
    <row r="12" spans="1:43" x14ac:dyDescent="0.25">
      <c r="A12" s="15" t="s">
        <v>12</v>
      </c>
      <c r="B12" s="16">
        <v>646500000</v>
      </c>
      <c r="C12" s="16">
        <v>0</v>
      </c>
      <c r="D12" s="16">
        <v>0</v>
      </c>
      <c r="E12" s="16">
        <f>+B12+C12+D12</f>
        <v>646500000</v>
      </c>
      <c r="F12" s="16">
        <v>5996382.870000002</v>
      </c>
      <c r="G12" s="16">
        <f>+E12-F12</f>
        <v>640503617.13</v>
      </c>
      <c r="H12" s="34"/>
      <c r="I12" s="34"/>
      <c r="J12" s="34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x14ac:dyDescent="0.25">
      <c r="A13" s="15" t="s">
        <v>13</v>
      </c>
      <c r="B13" s="16">
        <v>160400000</v>
      </c>
      <c r="C13" s="16">
        <v>0</v>
      </c>
      <c r="D13" s="16">
        <v>0</v>
      </c>
      <c r="E13" s="16">
        <f t="shared" ref="E13:E59" si="3">+B13+C13+D13</f>
        <v>160400000</v>
      </c>
      <c r="F13" s="16">
        <v>29003795.499999993</v>
      </c>
      <c r="G13" s="16">
        <f t="shared" ref="G13:G59" si="4">+E13-F13</f>
        <v>131396204.5</v>
      </c>
      <c r="H13" s="33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1:43" x14ac:dyDescent="0.25">
      <c r="A14" s="15" t="s">
        <v>14</v>
      </c>
      <c r="B14" s="16">
        <v>96700000</v>
      </c>
      <c r="C14" s="16">
        <v>0</v>
      </c>
      <c r="D14" s="16">
        <v>0</v>
      </c>
      <c r="E14" s="16">
        <f t="shared" si="3"/>
        <v>96700000</v>
      </c>
      <c r="F14" s="16">
        <v>3983257.6499999976</v>
      </c>
      <c r="G14" s="16">
        <f t="shared" si="4"/>
        <v>92716742.350000009</v>
      </c>
      <c r="H14" s="33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</row>
    <row r="15" spans="1:43" x14ac:dyDescent="0.25">
      <c r="A15" s="15" t="s">
        <v>15</v>
      </c>
      <c r="B15" s="16">
        <v>375000</v>
      </c>
      <c r="C15" s="16">
        <v>0</v>
      </c>
      <c r="D15" s="16">
        <v>0</v>
      </c>
      <c r="E15" s="16">
        <f t="shared" si="3"/>
        <v>375000</v>
      </c>
      <c r="F15" s="16">
        <v>33077.21</v>
      </c>
      <c r="G15" s="16">
        <f t="shared" si="4"/>
        <v>341922.79</v>
      </c>
      <c r="H15" s="33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x14ac:dyDescent="0.25">
      <c r="A16" s="15" t="s">
        <v>16</v>
      </c>
      <c r="B16" s="16">
        <v>12000</v>
      </c>
      <c r="C16" s="16">
        <v>0</v>
      </c>
      <c r="D16" s="16">
        <v>0</v>
      </c>
      <c r="E16" s="16">
        <f t="shared" si="3"/>
        <v>12000</v>
      </c>
      <c r="F16" s="16">
        <v>0</v>
      </c>
      <c r="G16" s="16">
        <f t="shared" si="4"/>
        <v>12000</v>
      </c>
      <c r="H16" s="33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1:43" x14ac:dyDescent="0.25">
      <c r="A17" s="15" t="s">
        <v>17</v>
      </c>
      <c r="B17" s="16">
        <v>524000</v>
      </c>
      <c r="C17" s="16">
        <v>0</v>
      </c>
      <c r="D17" s="16">
        <v>0</v>
      </c>
      <c r="E17" s="16">
        <f t="shared" si="3"/>
        <v>524000</v>
      </c>
      <c r="F17" s="16">
        <v>32387.62</v>
      </c>
      <c r="G17" s="16">
        <f t="shared" si="4"/>
        <v>491612.38</v>
      </c>
      <c r="H17" s="33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1:43" x14ac:dyDescent="0.25">
      <c r="A18" s="15" t="s">
        <v>18</v>
      </c>
      <c r="B18" s="16">
        <v>241000</v>
      </c>
      <c r="C18" s="16">
        <v>0</v>
      </c>
      <c r="D18" s="16">
        <v>0</v>
      </c>
      <c r="E18" s="16">
        <f t="shared" si="3"/>
        <v>241000</v>
      </c>
      <c r="F18" s="16">
        <v>8059.420000000001</v>
      </c>
      <c r="G18" s="16">
        <f t="shared" si="4"/>
        <v>232940.58</v>
      </c>
      <c r="H18" s="3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1:43" x14ac:dyDescent="0.25">
      <c r="A19" s="15" t="s">
        <v>19</v>
      </c>
      <c r="B19" s="16">
        <v>531000000</v>
      </c>
      <c r="C19" s="16">
        <v>0</v>
      </c>
      <c r="D19" s="16">
        <v>0</v>
      </c>
      <c r="E19" s="16">
        <f t="shared" si="3"/>
        <v>531000000</v>
      </c>
      <c r="F19" s="16">
        <v>6041364.6799999997</v>
      </c>
      <c r="G19" s="16">
        <f t="shared" si="4"/>
        <v>524958635.31999999</v>
      </c>
      <c r="H19" s="33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x14ac:dyDescent="0.25">
      <c r="A20" s="15" t="s">
        <v>19</v>
      </c>
      <c r="B20" s="16">
        <v>149200000</v>
      </c>
      <c r="C20" s="16">
        <v>0</v>
      </c>
      <c r="D20" s="16">
        <v>0</v>
      </c>
      <c r="E20" s="16">
        <f t="shared" si="3"/>
        <v>149200000</v>
      </c>
      <c r="F20" s="16">
        <v>33259911.049999956</v>
      </c>
      <c r="G20" s="16">
        <f t="shared" si="4"/>
        <v>115940088.95000005</v>
      </c>
      <c r="H20" s="33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x14ac:dyDescent="0.25">
      <c r="A21" s="15" t="s">
        <v>20</v>
      </c>
      <c r="B21" s="16">
        <v>19300000</v>
      </c>
      <c r="C21" s="16">
        <v>0</v>
      </c>
      <c r="D21" s="16">
        <v>0</v>
      </c>
      <c r="E21" s="16">
        <f t="shared" si="3"/>
        <v>19300000</v>
      </c>
      <c r="F21" s="16">
        <v>234622.16</v>
      </c>
      <c r="G21" s="16">
        <f t="shared" si="4"/>
        <v>19065377.84</v>
      </c>
      <c r="H21" s="33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x14ac:dyDescent="0.25">
      <c r="A22" s="15" t="s">
        <v>21</v>
      </c>
      <c r="B22" s="16">
        <v>5547000</v>
      </c>
      <c r="C22" s="16">
        <v>0</v>
      </c>
      <c r="D22" s="16">
        <v>0</v>
      </c>
      <c r="E22" s="16">
        <f t="shared" si="3"/>
        <v>5547000</v>
      </c>
      <c r="F22" s="16">
        <v>1195125.0500000005</v>
      </c>
      <c r="G22" s="16">
        <f t="shared" si="4"/>
        <v>4351874.9499999993</v>
      </c>
      <c r="H22" s="33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</row>
    <row r="23" spans="1:43" x14ac:dyDescent="0.25">
      <c r="A23" s="15" t="s">
        <v>22</v>
      </c>
      <c r="B23" s="16">
        <v>19453000</v>
      </c>
      <c r="C23" s="16">
        <v>0</v>
      </c>
      <c r="D23" s="16">
        <v>0</v>
      </c>
      <c r="E23" s="16">
        <f t="shared" si="3"/>
        <v>19453000</v>
      </c>
      <c r="F23" s="16">
        <v>864626.52</v>
      </c>
      <c r="G23" s="16">
        <f t="shared" si="4"/>
        <v>18588373.48</v>
      </c>
      <c r="H23" s="33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1:43" x14ac:dyDescent="0.25">
      <c r="A24" s="15" t="s">
        <v>23</v>
      </c>
      <c r="B24" s="16">
        <v>72000</v>
      </c>
      <c r="C24" s="16">
        <v>0</v>
      </c>
      <c r="D24" s="16">
        <v>0</v>
      </c>
      <c r="E24" s="16">
        <f t="shared" si="3"/>
        <v>72000</v>
      </c>
      <c r="F24" s="16">
        <v>0</v>
      </c>
      <c r="G24" s="16">
        <f t="shared" si="4"/>
        <v>72000</v>
      </c>
      <c r="H24" s="33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43" x14ac:dyDescent="0.25">
      <c r="A25" s="15" t="s">
        <v>24</v>
      </c>
      <c r="B25" s="16">
        <v>109700000</v>
      </c>
      <c r="C25" s="16">
        <v>0</v>
      </c>
      <c r="D25" s="16">
        <v>0</v>
      </c>
      <c r="E25" s="16">
        <f t="shared" si="3"/>
        <v>109700000</v>
      </c>
      <c r="F25" s="16">
        <v>7457222.870000001</v>
      </c>
      <c r="G25" s="16">
        <f t="shared" si="4"/>
        <v>102242777.13</v>
      </c>
      <c r="H25" s="33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1:43" x14ac:dyDescent="0.25">
      <c r="A26" s="15" t="s">
        <v>25</v>
      </c>
      <c r="B26" s="16">
        <v>51180000</v>
      </c>
      <c r="C26" s="16">
        <v>0</v>
      </c>
      <c r="D26" s="16">
        <v>0</v>
      </c>
      <c r="E26" s="16">
        <f t="shared" si="3"/>
        <v>51180000</v>
      </c>
      <c r="F26" s="16">
        <v>4174924.88</v>
      </c>
      <c r="G26" s="16">
        <f t="shared" si="4"/>
        <v>47005075.119999997</v>
      </c>
      <c r="H26" s="33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43" x14ac:dyDescent="0.25">
      <c r="A27" s="15" t="s">
        <v>26</v>
      </c>
      <c r="B27" s="16">
        <v>1000000</v>
      </c>
      <c r="C27" s="16">
        <v>0</v>
      </c>
      <c r="D27" s="16">
        <v>0</v>
      </c>
      <c r="E27" s="16">
        <f t="shared" si="3"/>
        <v>1000000</v>
      </c>
      <c r="F27" s="16">
        <v>4245731.9000000004</v>
      </c>
      <c r="G27" s="16">
        <f t="shared" si="4"/>
        <v>-3245731.9000000004</v>
      </c>
      <c r="H27" s="33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43" x14ac:dyDescent="0.25">
      <c r="A28" s="15" t="s">
        <v>27</v>
      </c>
      <c r="B28" s="16">
        <v>5480000</v>
      </c>
      <c r="C28" s="16">
        <v>0</v>
      </c>
      <c r="D28" s="16">
        <v>0</v>
      </c>
      <c r="E28" s="16">
        <f t="shared" si="3"/>
        <v>5480000</v>
      </c>
      <c r="F28" s="16">
        <v>114607.5</v>
      </c>
      <c r="G28" s="16">
        <f t="shared" si="4"/>
        <v>5365392.5</v>
      </c>
      <c r="H28" s="33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1:43" x14ac:dyDescent="0.25">
      <c r="A29" s="15" t="s">
        <v>28</v>
      </c>
      <c r="B29" s="16">
        <v>64200000</v>
      </c>
      <c r="C29" s="16">
        <v>0</v>
      </c>
      <c r="D29" s="16">
        <v>0</v>
      </c>
      <c r="E29" s="16">
        <f t="shared" si="3"/>
        <v>64200000</v>
      </c>
      <c r="F29" s="16">
        <v>1936577.5500000021</v>
      </c>
      <c r="G29" s="16">
        <f t="shared" si="4"/>
        <v>62263422.449999996</v>
      </c>
      <c r="H29" s="33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x14ac:dyDescent="0.25">
      <c r="A30" s="15" t="s">
        <v>29</v>
      </c>
      <c r="B30" s="16">
        <v>1742000</v>
      </c>
      <c r="C30" s="16">
        <v>0</v>
      </c>
      <c r="D30" s="16">
        <v>0</v>
      </c>
      <c r="E30" s="16">
        <f t="shared" si="3"/>
        <v>1742000</v>
      </c>
      <c r="F30" s="16">
        <v>0</v>
      </c>
      <c r="G30" s="16">
        <f t="shared" si="4"/>
        <v>1742000</v>
      </c>
      <c r="H30" s="33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</row>
    <row r="31" spans="1:43" x14ac:dyDescent="0.25">
      <c r="A31" s="15" t="s">
        <v>30</v>
      </c>
      <c r="B31" s="16">
        <v>12000000</v>
      </c>
      <c r="C31" s="16">
        <v>0</v>
      </c>
      <c r="D31" s="16">
        <v>0</v>
      </c>
      <c r="E31" s="16">
        <f t="shared" si="3"/>
        <v>12000000</v>
      </c>
      <c r="F31" s="16">
        <v>0</v>
      </c>
      <c r="G31" s="16">
        <f t="shared" si="4"/>
        <v>12000000</v>
      </c>
      <c r="H31" s="33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</row>
    <row r="32" spans="1:43" x14ac:dyDescent="0.25">
      <c r="A32" s="15" t="s">
        <v>31</v>
      </c>
      <c r="B32" s="16">
        <v>47300000</v>
      </c>
      <c r="C32" s="16">
        <v>0</v>
      </c>
      <c r="D32" s="16">
        <v>0</v>
      </c>
      <c r="E32" s="16">
        <f t="shared" si="3"/>
        <v>47300000</v>
      </c>
      <c r="F32" s="16">
        <v>6186400</v>
      </c>
      <c r="G32" s="16">
        <f t="shared" si="4"/>
        <v>41113600</v>
      </c>
      <c r="H32" s="33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1:43" x14ac:dyDescent="0.25">
      <c r="A33" s="15" t="s">
        <v>32</v>
      </c>
      <c r="B33" s="16">
        <v>7400000</v>
      </c>
      <c r="C33" s="16">
        <v>0</v>
      </c>
      <c r="D33" s="16">
        <v>0</v>
      </c>
      <c r="E33" s="16">
        <f t="shared" si="3"/>
        <v>7400000</v>
      </c>
      <c r="F33" s="16">
        <v>1048060</v>
      </c>
      <c r="G33" s="16">
        <f t="shared" si="4"/>
        <v>6351940</v>
      </c>
      <c r="H33" s="3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1:43" x14ac:dyDescent="0.25">
      <c r="A34" s="15" t="s">
        <v>33</v>
      </c>
      <c r="B34" s="16">
        <v>0</v>
      </c>
      <c r="C34" s="16">
        <v>0</v>
      </c>
      <c r="D34" s="16">
        <v>0</v>
      </c>
      <c r="E34" s="16">
        <f t="shared" si="3"/>
        <v>0</v>
      </c>
      <c r="F34" s="16">
        <v>63884.97</v>
      </c>
      <c r="G34" s="16">
        <f t="shared" si="4"/>
        <v>-63884.97</v>
      </c>
      <c r="H34" s="33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x14ac:dyDescent="0.25">
      <c r="A35" s="15" t="s">
        <v>34</v>
      </c>
      <c r="B35" s="16">
        <v>0</v>
      </c>
      <c r="C35" s="16">
        <v>0</v>
      </c>
      <c r="D35" s="16">
        <v>0</v>
      </c>
      <c r="E35" s="16">
        <f t="shared" si="3"/>
        <v>0</v>
      </c>
      <c r="F35" s="16">
        <v>190927</v>
      </c>
      <c r="G35" s="16">
        <f t="shared" si="4"/>
        <v>-190927</v>
      </c>
      <c r="H35" s="3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</row>
    <row r="36" spans="1:43" x14ac:dyDescent="0.25">
      <c r="A36" s="13" t="s">
        <v>35</v>
      </c>
      <c r="B36" s="12">
        <f t="shared" ref="B36:G36" si="5">SUM(B37:B59)</f>
        <v>1431057000</v>
      </c>
      <c r="C36" s="12">
        <f t="shared" si="5"/>
        <v>0</v>
      </c>
      <c r="D36" s="12">
        <f t="shared" si="5"/>
        <v>0</v>
      </c>
      <c r="E36" s="12">
        <f t="shared" si="5"/>
        <v>1431057000</v>
      </c>
      <c r="F36" s="12">
        <f t="shared" si="5"/>
        <v>341907964.96999985</v>
      </c>
      <c r="G36" s="12">
        <f t="shared" si="5"/>
        <v>1089149035.0300002</v>
      </c>
      <c r="H36" s="33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</row>
    <row r="37" spans="1:43" x14ac:dyDescent="0.25">
      <c r="A37" s="15" t="s">
        <v>36</v>
      </c>
      <c r="B37" s="16">
        <v>12560000</v>
      </c>
      <c r="C37" s="16">
        <v>0</v>
      </c>
      <c r="D37" s="16">
        <v>0</v>
      </c>
      <c r="E37" s="16">
        <f t="shared" si="3"/>
        <v>12560000</v>
      </c>
      <c r="F37" s="16">
        <v>333808.09000000003</v>
      </c>
      <c r="G37" s="16">
        <f t="shared" si="4"/>
        <v>12226191.91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1:43" x14ac:dyDescent="0.25">
      <c r="A38" s="15" t="s">
        <v>37</v>
      </c>
      <c r="B38" s="16">
        <v>7600000</v>
      </c>
      <c r="C38" s="16">
        <v>0</v>
      </c>
      <c r="D38" s="16">
        <v>0</v>
      </c>
      <c r="E38" s="16">
        <f t="shared" si="3"/>
        <v>7600000</v>
      </c>
      <c r="F38" s="16">
        <v>1725293.1000000006</v>
      </c>
      <c r="G38" s="16">
        <f t="shared" si="4"/>
        <v>5874706.8999999994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1:43" x14ac:dyDescent="0.25">
      <c r="A39" s="15" t="s">
        <v>38</v>
      </c>
      <c r="B39" s="16">
        <v>53900000</v>
      </c>
      <c r="C39" s="16">
        <v>0</v>
      </c>
      <c r="D39" s="16">
        <v>0</v>
      </c>
      <c r="E39" s="16">
        <f t="shared" si="3"/>
        <v>53900000</v>
      </c>
      <c r="F39" s="16">
        <v>5944968.2300000032</v>
      </c>
      <c r="G39" s="16">
        <f t="shared" si="4"/>
        <v>47955031.769999996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</row>
    <row r="40" spans="1:43" x14ac:dyDescent="0.25">
      <c r="A40" s="15" t="s">
        <v>39</v>
      </c>
      <c r="B40" s="16">
        <v>70550000</v>
      </c>
      <c r="C40" s="16">
        <v>0</v>
      </c>
      <c r="D40" s="16">
        <v>0</v>
      </c>
      <c r="E40" s="16">
        <f t="shared" si="3"/>
        <v>70550000</v>
      </c>
      <c r="F40" s="16">
        <v>4141351.5199999977</v>
      </c>
      <c r="G40" s="16">
        <f t="shared" si="4"/>
        <v>66408648.480000004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</row>
    <row r="41" spans="1:43" x14ac:dyDescent="0.25">
      <c r="A41" s="15" t="s">
        <v>40</v>
      </c>
      <c r="B41" s="16">
        <v>10000</v>
      </c>
      <c r="C41" s="16">
        <v>0</v>
      </c>
      <c r="D41" s="16">
        <v>0</v>
      </c>
      <c r="E41" s="16">
        <f t="shared" si="3"/>
        <v>10000</v>
      </c>
      <c r="F41" s="16">
        <v>0</v>
      </c>
      <c r="G41" s="16">
        <f t="shared" si="4"/>
        <v>10000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1:43" x14ac:dyDescent="0.25">
      <c r="A42" s="15" t="s">
        <v>41</v>
      </c>
      <c r="B42" s="16">
        <v>1000</v>
      </c>
      <c r="C42" s="16">
        <v>0</v>
      </c>
      <c r="D42" s="16">
        <v>0</v>
      </c>
      <c r="E42" s="16">
        <f t="shared" si="3"/>
        <v>1000</v>
      </c>
      <c r="F42" s="16">
        <v>0</v>
      </c>
      <c r="G42" s="16">
        <f t="shared" si="4"/>
        <v>1000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43" x14ac:dyDescent="0.25">
      <c r="A43" s="15" t="s">
        <v>42</v>
      </c>
      <c r="B43" s="16">
        <v>10580000</v>
      </c>
      <c r="C43" s="16">
        <v>0</v>
      </c>
      <c r="D43" s="16">
        <v>0</v>
      </c>
      <c r="E43" s="16">
        <f t="shared" si="3"/>
        <v>10580000</v>
      </c>
      <c r="F43" s="16">
        <v>0</v>
      </c>
      <c r="G43" s="16">
        <f t="shared" si="4"/>
        <v>10580000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x14ac:dyDescent="0.25">
      <c r="A44" s="15" t="s">
        <v>43</v>
      </c>
      <c r="B44" s="16">
        <v>87000</v>
      </c>
      <c r="C44" s="16">
        <v>0</v>
      </c>
      <c r="D44" s="16">
        <v>0</v>
      </c>
      <c r="E44" s="16">
        <f t="shared" si="3"/>
        <v>87000</v>
      </c>
      <c r="F44" s="16">
        <v>5109</v>
      </c>
      <c r="G44" s="16">
        <f t="shared" si="4"/>
        <v>81891</v>
      </c>
      <c r="H44" s="26"/>
      <c r="I44" s="3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</row>
    <row r="45" spans="1:43" x14ac:dyDescent="0.25">
      <c r="A45" s="15" t="s">
        <v>44</v>
      </c>
      <c r="B45" s="16">
        <v>14050000</v>
      </c>
      <c r="C45" s="16">
        <v>0</v>
      </c>
      <c r="D45" s="16">
        <v>0</v>
      </c>
      <c r="E45" s="16">
        <f t="shared" si="3"/>
        <v>14050000</v>
      </c>
      <c r="F45" s="16">
        <v>683014.34</v>
      </c>
      <c r="G45" s="16">
        <f t="shared" si="4"/>
        <v>13366985.66</v>
      </c>
      <c r="H45" s="26"/>
      <c r="I45" s="3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1:43" x14ac:dyDescent="0.25">
      <c r="A46" s="15" t="s">
        <v>45</v>
      </c>
      <c r="B46" s="16">
        <v>30960000</v>
      </c>
      <c r="C46" s="16">
        <v>0</v>
      </c>
      <c r="D46" s="16">
        <v>0</v>
      </c>
      <c r="E46" s="16">
        <f t="shared" si="3"/>
        <v>30960000</v>
      </c>
      <c r="F46" s="16">
        <v>2564564.6</v>
      </c>
      <c r="G46" s="16">
        <f t="shared" si="4"/>
        <v>28395435.399999999</v>
      </c>
      <c r="H46" s="26"/>
      <c r="I46" s="3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3" x14ac:dyDescent="0.25">
      <c r="A47" s="15" t="s">
        <v>46</v>
      </c>
      <c r="B47" s="16">
        <v>69560000</v>
      </c>
      <c r="C47" s="16">
        <v>0</v>
      </c>
      <c r="D47" s="16">
        <v>0</v>
      </c>
      <c r="E47" s="16">
        <f t="shared" si="3"/>
        <v>69560000</v>
      </c>
      <c r="F47" s="16">
        <v>3919289.0199999982</v>
      </c>
      <c r="G47" s="16">
        <f t="shared" si="4"/>
        <v>65640710.980000004</v>
      </c>
      <c r="H47" s="26"/>
      <c r="I47" s="3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43" x14ac:dyDescent="0.25">
      <c r="A48" s="15" t="s">
        <v>47</v>
      </c>
      <c r="B48" s="16">
        <v>1895000</v>
      </c>
      <c r="C48" s="16">
        <v>0</v>
      </c>
      <c r="D48" s="16">
        <v>0</v>
      </c>
      <c r="E48" s="16">
        <f t="shared" si="3"/>
        <v>1895000</v>
      </c>
      <c r="F48" s="16">
        <v>134967.51999999999</v>
      </c>
      <c r="G48" s="16">
        <f t="shared" si="4"/>
        <v>1760032.48</v>
      </c>
      <c r="H48" s="26"/>
      <c r="I48" s="3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1:43" x14ac:dyDescent="0.25">
      <c r="A49" s="15" t="s">
        <v>48</v>
      </c>
      <c r="B49" s="16">
        <v>21340000</v>
      </c>
      <c r="C49" s="16">
        <v>0</v>
      </c>
      <c r="D49" s="16">
        <v>0</v>
      </c>
      <c r="E49" s="16">
        <f t="shared" si="3"/>
        <v>21340000</v>
      </c>
      <c r="F49" s="16">
        <v>1771700</v>
      </c>
      <c r="G49" s="16">
        <f t="shared" si="4"/>
        <v>19568300</v>
      </c>
      <c r="H49" s="26"/>
      <c r="I49" s="3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1:43" x14ac:dyDescent="0.25">
      <c r="A50" s="15" t="s">
        <v>49</v>
      </c>
      <c r="B50" s="16">
        <v>129000</v>
      </c>
      <c r="C50" s="16">
        <v>0</v>
      </c>
      <c r="D50" s="16">
        <v>0</v>
      </c>
      <c r="E50" s="16">
        <f t="shared" si="3"/>
        <v>129000</v>
      </c>
      <c r="F50" s="16">
        <v>11156.15</v>
      </c>
      <c r="G50" s="16">
        <f t="shared" si="4"/>
        <v>117843.85</v>
      </c>
      <c r="H50" s="26"/>
      <c r="I50" s="35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1:43" x14ac:dyDescent="0.25">
      <c r="A51" s="15" t="s">
        <v>50</v>
      </c>
      <c r="B51" s="16">
        <v>265000000</v>
      </c>
      <c r="C51" s="16">
        <v>0</v>
      </c>
      <c r="D51" s="16">
        <v>0</v>
      </c>
      <c r="E51" s="16">
        <f t="shared" si="3"/>
        <v>265000000</v>
      </c>
      <c r="F51" s="16">
        <v>1668103.0300000014</v>
      </c>
      <c r="G51" s="16">
        <f t="shared" si="4"/>
        <v>263331896.97</v>
      </c>
      <c r="H51" s="26"/>
      <c r="I51" s="35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3" x14ac:dyDescent="0.25">
      <c r="A52" s="15" t="s">
        <v>51</v>
      </c>
      <c r="B52" s="16">
        <v>855000000</v>
      </c>
      <c r="C52" s="16">
        <v>0</v>
      </c>
      <c r="D52" s="16">
        <v>0</v>
      </c>
      <c r="E52" s="16">
        <f t="shared" si="3"/>
        <v>855000000</v>
      </c>
      <c r="F52" s="16">
        <v>314880547.33999985</v>
      </c>
      <c r="G52" s="16">
        <f t="shared" si="4"/>
        <v>540119452.66000009</v>
      </c>
      <c r="H52" s="26"/>
      <c r="I52" s="3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3" x14ac:dyDescent="0.25">
      <c r="A53" s="15" t="s">
        <v>52</v>
      </c>
      <c r="B53" s="16">
        <v>310000</v>
      </c>
      <c r="C53" s="16">
        <v>0</v>
      </c>
      <c r="D53" s="16">
        <v>0</v>
      </c>
      <c r="E53" s="16">
        <f t="shared" si="3"/>
        <v>310000</v>
      </c>
      <c r="F53" s="16">
        <v>399835</v>
      </c>
      <c r="G53" s="16">
        <f t="shared" si="4"/>
        <v>-89835</v>
      </c>
      <c r="H53" s="26"/>
      <c r="I53" s="3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1:43" x14ac:dyDescent="0.25">
      <c r="A54" s="15" t="s">
        <v>53</v>
      </c>
      <c r="B54" s="16">
        <v>525000</v>
      </c>
      <c r="C54" s="16">
        <v>0</v>
      </c>
      <c r="D54" s="16">
        <v>0</v>
      </c>
      <c r="E54" s="16">
        <f t="shared" si="3"/>
        <v>525000</v>
      </c>
      <c r="F54" s="16">
        <v>2918738.03</v>
      </c>
      <c r="G54" s="16">
        <f t="shared" si="4"/>
        <v>-2393738.0299999998</v>
      </c>
      <c r="H54" s="26"/>
      <c r="I54" s="3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1:43" x14ac:dyDescent="0.25">
      <c r="A55" s="15" t="s">
        <v>54</v>
      </c>
      <c r="B55" s="16">
        <v>450000</v>
      </c>
      <c r="C55" s="16">
        <v>0</v>
      </c>
      <c r="D55" s="16">
        <v>0</v>
      </c>
      <c r="E55" s="16">
        <f t="shared" si="3"/>
        <v>450000</v>
      </c>
      <c r="F55" s="16">
        <v>0</v>
      </c>
      <c r="G55" s="16">
        <f t="shared" si="4"/>
        <v>450000</v>
      </c>
      <c r="H55" s="26"/>
      <c r="I55" s="3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1:43" x14ac:dyDescent="0.25">
      <c r="A56" s="15" t="s">
        <v>55</v>
      </c>
      <c r="B56" s="16">
        <v>150000</v>
      </c>
      <c r="C56" s="16">
        <v>0</v>
      </c>
      <c r="D56" s="16">
        <v>0</v>
      </c>
      <c r="E56" s="16">
        <f t="shared" si="3"/>
        <v>150000</v>
      </c>
      <c r="F56" s="16">
        <v>103520</v>
      </c>
      <c r="G56" s="16">
        <f t="shared" si="4"/>
        <v>46480</v>
      </c>
      <c r="H56" s="26"/>
      <c r="I56" s="3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1:43" x14ac:dyDescent="0.25">
      <c r="A57" s="15" t="s">
        <v>56</v>
      </c>
      <c r="B57" s="16">
        <v>14000000</v>
      </c>
      <c r="C57" s="16">
        <v>0</v>
      </c>
      <c r="D57" s="16">
        <v>0</v>
      </c>
      <c r="E57" s="16">
        <f t="shared" si="3"/>
        <v>14000000</v>
      </c>
      <c r="F57" s="16">
        <v>0</v>
      </c>
      <c r="G57" s="16">
        <f t="shared" si="4"/>
        <v>14000000</v>
      </c>
      <c r="H57" s="26"/>
      <c r="I57" s="3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1:43" x14ac:dyDescent="0.25">
      <c r="A58" s="15" t="s">
        <v>57</v>
      </c>
      <c r="B58" s="16">
        <v>1500000</v>
      </c>
      <c r="C58" s="16">
        <v>0</v>
      </c>
      <c r="D58" s="16">
        <v>0</v>
      </c>
      <c r="E58" s="16">
        <f t="shared" si="3"/>
        <v>1500000</v>
      </c>
      <c r="F58" s="16">
        <v>0</v>
      </c>
      <c r="G58" s="16">
        <f t="shared" si="4"/>
        <v>1500000</v>
      </c>
      <c r="H58" s="26"/>
      <c r="I58" s="3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</row>
    <row r="59" spans="1:43" x14ac:dyDescent="0.25">
      <c r="A59" s="15" t="s">
        <v>58</v>
      </c>
      <c r="B59" s="16">
        <v>900000</v>
      </c>
      <c r="C59" s="16">
        <v>0</v>
      </c>
      <c r="D59" s="16">
        <v>0</v>
      </c>
      <c r="E59" s="16">
        <f t="shared" si="3"/>
        <v>900000</v>
      </c>
      <c r="F59" s="16">
        <v>702000</v>
      </c>
      <c r="G59" s="16">
        <f t="shared" si="4"/>
        <v>198000</v>
      </c>
      <c r="H59" s="33"/>
      <c r="I59" s="3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1:43" x14ac:dyDescent="0.25">
      <c r="A60" s="9" t="s">
        <v>59</v>
      </c>
      <c r="B60" s="10">
        <f t="shared" ref="B60:G60" si="6">SUM(B61+B73)</f>
        <v>5515600000</v>
      </c>
      <c r="C60" s="10">
        <f t="shared" si="6"/>
        <v>173250000</v>
      </c>
      <c r="D60" s="10">
        <f t="shared" si="6"/>
        <v>0</v>
      </c>
      <c r="E60" s="10">
        <f t="shared" si="6"/>
        <v>5688850000</v>
      </c>
      <c r="F60" s="10">
        <f t="shared" si="6"/>
        <v>448027542.06</v>
      </c>
      <c r="G60" s="10">
        <f t="shared" si="6"/>
        <v>5240822457.9399996</v>
      </c>
      <c r="H60" s="33"/>
      <c r="I60" s="35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1:43" x14ac:dyDescent="0.25">
      <c r="A61" s="11" t="s">
        <v>60</v>
      </c>
      <c r="B61" s="14">
        <f>SUM(B62:B72)</f>
        <v>5515600000</v>
      </c>
      <c r="C61" s="14">
        <f>SUM(C62:C72)</f>
        <v>173250000</v>
      </c>
      <c r="D61" s="14">
        <v>0</v>
      </c>
      <c r="E61" s="14">
        <f>+B61+C61+D61</f>
        <v>5688850000</v>
      </c>
      <c r="F61" s="14">
        <f>SUM(F62:F72)</f>
        <v>446035192.06</v>
      </c>
      <c r="G61" s="14">
        <f>+E61-F61</f>
        <v>5242814807.9399996</v>
      </c>
      <c r="H61" s="33"/>
      <c r="I61" s="35"/>
      <c r="J61" s="26"/>
      <c r="K61" s="33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</row>
    <row r="62" spans="1:43" x14ac:dyDescent="0.25">
      <c r="A62" s="17" t="s">
        <v>61</v>
      </c>
      <c r="B62" s="16">
        <v>2815700000</v>
      </c>
      <c r="C62" s="16">
        <v>0</v>
      </c>
      <c r="D62" s="16">
        <v>0</v>
      </c>
      <c r="E62" s="16">
        <f>+B62+C62+D62</f>
        <v>2815700000</v>
      </c>
      <c r="F62" s="16">
        <v>104930347.59</v>
      </c>
      <c r="G62" s="16">
        <f>+E62-F62</f>
        <v>2710769652.4099998</v>
      </c>
      <c r="H62" s="33"/>
      <c r="I62" s="35"/>
      <c r="J62" s="26"/>
      <c r="K62" s="33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</row>
    <row r="63" spans="1:43" x14ac:dyDescent="0.25">
      <c r="A63" s="17" t="s">
        <v>62</v>
      </c>
      <c r="B63" s="16">
        <v>128000000</v>
      </c>
      <c r="C63" s="16">
        <v>0</v>
      </c>
      <c r="D63" s="16">
        <v>0</v>
      </c>
      <c r="E63" s="16">
        <f t="shared" ref="E63:E71" si="7">+B63+C63+D63</f>
        <v>128000000</v>
      </c>
      <c r="F63" s="16">
        <v>2193623.0900000003</v>
      </c>
      <c r="G63" s="16">
        <f t="shared" ref="G63:G71" si="8">+E63-F63</f>
        <v>125806376.91</v>
      </c>
      <c r="H63" s="33"/>
      <c r="I63" s="35"/>
      <c r="J63" s="26"/>
      <c r="K63" s="33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</row>
    <row r="64" spans="1:43" x14ac:dyDescent="0.25">
      <c r="A64" s="17" t="s">
        <v>63</v>
      </c>
      <c r="B64" s="16">
        <v>1370400000</v>
      </c>
      <c r="C64" s="16">
        <v>0</v>
      </c>
      <c r="D64" s="16">
        <v>0</v>
      </c>
      <c r="E64" s="16">
        <f t="shared" si="7"/>
        <v>1370400000</v>
      </c>
      <c r="F64" s="16">
        <v>17019658.969999999</v>
      </c>
      <c r="G64" s="16">
        <f t="shared" si="8"/>
        <v>1353380341.03</v>
      </c>
      <c r="H64" s="33"/>
      <c r="I64" s="33"/>
      <c r="J64" s="26"/>
      <c r="K64" s="33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</row>
    <row r="65" spans="1:43" x14ac:dyDescent="0.25">
      <c r="A65" s="17" t="s">
        <v>64</v>
      </c>
      <c r="B65" s="16">
        <v>305500000</v>
      </c>
      <c r="C65" s="16">
        <v>0</v>
      </c>
      <c r="D65" s="16">
        <v>0</v>
      </c>
      <c r="E65" s="16">
        <f t="shared" si="7"/>
        <v>305500000</v>
      </c>
      <c r="F65" s="16">
        <v>8292443.7399999993</v>
      </c>
      <c r="G65" s="16">
        <f t="shared" si="8"/>
        <v>297207556.25999999</v>
      </c>
      <c r="H65" s="33"/>
      <c r="I65" s="33"/>
      <c r="J65" s="26"/>
      <c r="K65" s="33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</row>
    <row r="66" spans="1:43" x14ac:dyDescent="0.25">
      <c r="A66" s="17" t="s">
        <v>65</v>
      </c>
      <c r="B66" s="16">
        <v>0</v>
      </c>
      <c r="C66" s="16">
        <v>128450000</v>
      </c>
      <c r="D66" s="16">
        <v>0</v>
      </c>
      <c r="E66" s="16">
        <f t="shared" si="7"/>
        <v>128450000</v>
      </c>
      <c r="F66" s="16">
        <v>182304126.73999998</v>
      </c>
      <c r="G66" s="16">
        <f t="shared" si="8"/>
        <v>-53854126.73999998</v>
      </c>
      <c r="H66" s="33"/>
      <c r="I66" s="33"/>
      <c r="J66" s="26"/>
      <c r="K66" s="33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  <row r="67" spans="1:43" x14ac:dyDescent="0.25">
      <c r="A67" s="17" t="s">
        <v>66</v>
      </c>
      <c r="B67" s="16">
        <v>0</v>
      </c>
      <c r="C67" s="16">
        <v>4000000</v>
      </c>
      <c r="D67" s="16">
        <v>0</v>
      </c>
      <c r="E67" s="16">
        <f t="shared" si="7"/>
        <v>4000000</v>
      </c>
      <c r="F67" s="16">
        <v>4119811.43</v>
      </c>
      <c r="G67" s="16">
        <f t="shared" si="8"/>
        <v>-119811.43000000017</v>
      </c>
      <c r="H67" s="33"/>
      <c r="I67" s="33"/>
      <c r="J67" s="26"/>
      <c r="K67" s="33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</row>
    <row r="68" spans="1:43" x14ac:dyDescent="0.25">
      <c r="A68" s="17" t="s">
        <v>67</v>
      </c>
      <c r="B68" s="16">
        <v>0</v>
      </c>
      <c r="C68" s="16">
        <v>27800000</v>
      </c>
      <c r="D68" s="16">
        <v>0</v>
      </c>
      <c r="E68" s="16">
        <f t="shared" si="7"/>
        <v>27800000</v>
      </c>
      <c r="F68" s="16">
        <v>30015434.009999998</v>
      </c>
      <c r="G68" s="16">
        <f t="shared" si="8"/>
        <v>-2215434.0099999979</v>
      </c>
      <c r="H68" s="33"/>
      <c r="I68" s="33"/>
      <c r="J68" s="26"/>
      <c r="K68" s="33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3" x14ac:dyDescent="0.25">
      <c r="A69" s="17" t="s">
        <v>68</v>
      </c>
      <c r="B69" s="16">
        <v>0</v>
      </c>
      <c r="C69" s="16">
        <v>13000000</v>
      </c>
      <c r="D69" s="16">
        <v>0</v>
      </c>
      <c r="E69" s="16">
        <f t="shared" si="7"/>
        <v>13000000</v>
      </c>
      <c r="F69" s="16">
        <v>13458646.32</v>
      </c>
      <c r="G69" s="16">
        <f t="shared" si="8"/>
        <v>-458646.3200000003</v>
      </c>
      <c r="H69" s="33"/>
      <c r="I69" s="33"/>
      <c r="J69" s="26"/>
      <c r="K69" s="33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3" x14ac:dyDescent="0.25">
      <c r="A70" s="17" t="s">
        <v>69</v>
      </c>
      <c r="B70" s="16">
        <v>895000000</v>
      </c>
      <c r="C70" s="16">
        <v>0</v>
      </c>
      <c r="D70" s="16">
        <v>0</v>
      </c>
      <c r="E70" s="16">
        <f t="shared" si="7"/>
        <v>895000000</v>
      </c>
      <c r="F70" s="16">
        <v>74785137</v>
      </c>
      <c r="G70" s="16">
        <f t="shared" si="8"/>
        <v>820214863</v>
      </c>
      <c r="H70" s="36"/>
      <c r="I70" s="26"/>
      <c r="J70" s="26"/>
      <c r="K70" s="33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</row>
    <row r="71" spans="1:43" x14ac:dyDescent="0.25">
      <c r="A71" s="17" t="s">
        <v>70</v>
      </c>
      <c r="B71" s="16">
        <v>1000000</v>
      </c>
      <c r="C71" s="16">
        <v>0</v>
      </c>
      <c r="D71" s="16">
        <f>SUM(D60:D60)</f>
        <v>0</v>
      </c>
      <c r="E71" s="16">
        <f t="shared" si="7"/>
        <v>1000000</v>
      </c>
      <c r="F71" s="16">
        <v>0</v>
      </c>
      <c r="G71" s="16">
        <f t="shared" si="8"/>
        <v>1000000</v>
      </c>
      <c r="H71" s="31"/>
      <c r="I71" s="33"/>
      <c r="J71" s="31"/>
      <c r="K71" s="33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</row>
    <row r="72" spans="1:43" x14ac:dyDescent="0.25">
      <c r="A72" s="17" t="s">
        <v>71</v>
      </c>
      <c r="B72" s="16">
        <v>0</v>
      </c>
      <c r="C72" s="16">
        <v>0</v>
      </c>
      <c r="D72" s="16">
        <v>0</v>
      </c>
      <c r="E72" s="16">
        <f>+B72+C72+D72</f>
        <v>0</v>
      </c>
      <c r="F72" s="16">
        <v>8915963.1699999999</v>
      </c>
      <c r="G72" s="16">
        <f>+E72-F72</f>
        <v>-8915963.1699999999</v>
      </c>
      <c r="H72" s="33"/>
      <c r="I72" s="26"/>
      <c r="J72" s="26"/>
      <c r="K72" s="33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</row>
    <row r="73" spans="1:43" x14ac:dyDescent="0.25">
      <c r="A73" s="11" t="s">
        <v>72</v>
      </c>
      <c r="B73" s="14">
        <f t="shared" ref="B73:G73" si="9">SUM(B74:B75)</f>
        <v>0</v>
      </c>
      <c r="C73" s="14">
        <f t="shared" si="9"/>
        <v>0</v>
      </c>
      <c r="D73" s="14">
        <f t="shared" si="9"/>
        <v>0</v>
      </c>
      <c r="E73" s="14">
        <f t="shared" si="9"/>
        <v>0</v>
      </c>
      <c r="F73" s="14">
        <f t="shared" si="9"/>
        <v>1992350</v>
      </c>
      <c r="G73" s="14">
        <f t="shared" si="9"/>
        <v>-1992350</v>
      </c>
      <c r="H73" s="33"/>
      <c r="I73" s="26"/>
      <c r="J73" s="26"/>
      <c r="K73" s="33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1:43" x14ac:dyDescent="0.25">
      <c r="A74" s="15" t="s">
        <v>73</v>
      </c>
      <c r="B74" s="16">
        <v>0</v>
      </c>
      <c r="C74" s="16">
        <v>0</v>
      </c>
      <c r="D74" s="16">
        <v>0</v>
      </c>
      <c r="E74" s="16">
        <f>+B74+C74+D74</f>
        <v>0</v>
      </c>
      <c r="F74" s="16">
        <v>1200000</v>
      </c>
      <c r="G74" s="16">
        <f>+E74-F74</f>
        <v>-1200000</v>
      </c>
      <c r="H74" s="33"/>
      <c r="I74" s="26"/>
      <c r="J74" s="26"/>
      <c r="K74" s="33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</row>
    <row r="75" spans="1:43" x14ac:dyDescent="0.25">
      <c r="A75" s="15" t="s">
        <v>74</v>
      </c>
      <c r="B75" s="16">
        <v>0</v>
      </c>
      <c r="C75" s="16">
        <v>0</v>
      </c>
      <c r="D75" s="16">
        <v>0</v>
      </c>
      <c r="E75" s="16">
        <f t="shared" ref="E75" si="10">+B75+C75+D75</f>
        <v>0</v>
      </c>
      <c r="F75" s="16">
        <v>792350</v>
      </c>
      <c r="G75" s="16">
        <f t="shared" ref="G75" si="11">+E75-F75</f>
        <v>-792350</v>
      </c>
      <c r="H75" s="33"/>
      <c r="I75" s="33"/>
      <c r="J75" s="26"/>
      <c r="K75" s="33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</row>
    <row r="76" spans="1:43" x14ac:dyDescent="0.25">
      <c r="A76" s="9" t="s">
        <v>75</v>
      </c>
      <c r="B76" s="10">
        <f>+B77+B80</f>
        <v>4431700000</v>
      </c>
      <c r="C76" s="10">
        <f t="shared" ref="C76:G76" si="12">+C77+C80</f>
        <v>92000000</v>
      </c>
      <c r="D76" s="10">
        <f t="shared" si="12"/>
        <v>0</v>
      </c>
      <c r="E76" s="10">
        <f t="shared" si="12"/>
        <v>4523700000</v>
      </c>
      <c r="F76" s="10">
        <f t="shared" si="12"/>
        <v>394639692.17000002</v>
      </c>
      <c r="G76" s="10">
        <f t="shared" si="12"/>
        <v>4129060307.8299999</v>
      </c>
      <c r="H76" s="31"/>
      <c r="I76" s="33"/>
      <c r="J76" s="31"/>
      <c r="K76" s="32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</row>
    <row r="77" spans="1:43" x14ac:dyDescent="0.25">
      <c r="A77" s="11" t="s">
        <v>76</v>
      </c>
      <c r="B77" s="18">
        <f>SUM(B78:B79)</f>
        <v>4430700000</v>
      </c>
      <c r="C77" s="18">
        <f t="shared" ref="C77:E77" si="13">SUM(C78:C79)</f>
        <v>92000000</v>
      </c>
      <c r="D77" s="18">
        <f t="shared" si="13"/>
        <v>0</v>
      </c>
      <c r="E77" s="18">
        <f t="shared" si="13"/>
        <v>4522700000</v>
      </c>
      <c r="F77" s="14">
        <f>SUM(F78:F79)</f>
        <v>394167312.17000002</v>
      </c>
      <c r="G77" s="14">
        <f>+E77-F77</f>
        <v>4128532687.8299999</v>
      </c>
      <c r="H77" s="31"/>
      <c r="I77" s="33"/>
      <c r="J77" s="31"/>
      <c r="K77" s="32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</row>
    <row r="78" spans="1:43" x14ac:dyDescent="0.25">
      <c r="A78" s="15" t="s">
        <v>77</v>
      </c>
      <c r="B78" s="16">
        <v>4430700000</v>
      </c>
      <c r="C78" s="16">
        <v>0</v>
      </c>
      <c r="D78" s="16">
        <v>0</v>
      </c>
      <c r="E78" s="16">
        <f>+B78+C78+D78</f>
        <v>4430700000</v>
      </c>
      <c r="F78" s="16">
        <v>143415572.96000001</v>
      </c>
      <c r="G78" s="16">
        <f>+E78-F78</f>
        <v>4287284427.04</v>
      </c>
      <c r="H78" s="31"/>
      <c r="I78" s="33"/>
      <c r="J78" s="31"/>
      <c r="K78" s="3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1:43" x14ac:dyDescent="0.25">
      <c r="A79" s="15" t="s">
        <v>78</v>
      </c>
      <c r="B79" s="16">
        <v>0</v>
      </c>
      <c r="C79" s="16">
        <v>92000000</v>
      </c>
      <c r="D79" s="16">
        <v>0</v>
      </c>
      <c r="E79" s="16">
        <f>+B79+C79+D79</f>
        <v>92000000</v>
      </c>
      <c r="F79" s="16">
        <v>250751739.21000001</v>
      </c>
      <c r="G79" s="16">
        <f>+E79-F79</f>
        <v>-158751739.21000001</v>
      </c>
      <c r="H79" s="31"/>
      <c r="I79" s="33"/>
      <c r="J79" s="31"/>
      <c r="K79" s="3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1:43" x14ac:dyDescent="0.25">
      <c r="A80" s="11" t="s">
        <v>79</v>
      </c>
      <c r="B80" s="18">
        <f>SUM(B81:B81)</f>
        <v>1000000</v>
      </c>
      <c r="C80" s="14">
        <f>SUM(C81:C81)</f>
        <v>0</v>
      </c>
      <c r="D80" s="14">
        <f>SUM(D81:D81)</f>
        <v>0</v>
      </c>
      <c r="E80" s="14">
        <f>+B80+C80+D80</f>
        <v>1000000</v>
      </c>
      <c r="F80" s="14">
        <f>SUM(F81:F81)</f>
        <v>472380</v>
      </c>
      <c r="G80" s="14">
        <f>+E80-F80</f>
        <v>527620</v>
      </c>
      <c r="H80" s="31"/>
      <c r="I80" s="33"/>
      <c r="J80" s="31"/>
      <c r="K80" s="3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</row>
    <row r="81" spans="1:43" x14ac:dyDescent="0.25">
      <c r="A81" s="15" t="s">
        <v>80</v>
      </c>
      <c r="B81" s="16">
        <v>1000000</v>
      </c>
      <c r="C81" s="16">
        <v>0</v>
      </c>
      <c r="D81" s="16">
        <v>0</v>
      </c>
      <c r="E81" s="16">
        <f>+B81+C81+D81</f>
        <v>1000000</v>
      </c>
      <c r="F81" s="16">
        <v>472380</v>
      </c>
      <c r="G81" s="16">
        <f>+E81-F81</f>
        <v>527620</v>
      </c>
      <c r="H81" s="31"/>
      <c r="I81" s="33"/>
      <c r="J81" s="31"/>
      <c r="K81" s="3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</row>
    <row r="82" spans="1:43" x14ac:dyDescent="0.25">
      <c r="A82" s="9" t="s">
        <v>81</v>
      </c>
      <c r="B82" s="10">
        <f t="shared" ref="B82:G82" si="14">SUM(B83:B86)</f>
        <v>84188000</v>
      </c>
      <c r="C82" s="10">
        <f t="shared" si="14"/>
        <v>480000000</v>
      </c>
      <c r="D82" s="10">
        <f t="shared" si="14"/>
        <v>0</v>
      </c>
      <c r="E82" s="10">
        <f t="shared" si="14"/>
        <v>564188000</v>
      </c>
      <c r="F82" s="10">
        <f t="shared" si="14"/>
        <v>4599593.4000000004</v>
      </c>
      <c r="G82" s="10">
        <f t="shared" si="14"/>
        <v>559588406.60000002</v>
      </c>
      <c r="H82" s="31"/>
      <c r="I82" s="33"/>
      <c r="J82" s="31"/>
      <c r="K82" s="31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</row>
    <row r="83" spans="1:43" x14ac:dyDescent="0.25">
      <c r="A83" s="19" t="s">
        <v>82</v>
      </c>
      <c r="B83" s="16">
        <v>80000</v>
      </c>
      <c r="C83" s="16">
        <v>0</v>
      </c>
      <c r="D83" s="16">
        <v>0</v>
      </c>
      <c r="E83" s="16">
        <v>80000</v>
      </c>
      <c r="F83" s="16">
        <v>6568.32</v>
      </c>
      <c r="G83" s="16">
        <v>73431.679999999993</v>
      </c>
      <c r="H83" s="33"/>
      <c r="I83" s="26"/>
      <c r="J83" s="26"/>
      <c r="K83" s="33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</row>
    <row r="84" spans="1:43" x14ac:dyDescent="0.25">
      <c r="A84" s="19" t="s">
        <v>83</v>
      </c>
      <c r="B84" s="16">
        <v>8000</v>
      </c>
      <c r="C84" s="16">
        <v>0</v>
      </c>
      <c r="D84" s="16">
        <v>0</v>
      </c>
      <c r="E84" s="16">
        <v>8000</v>
      </c>
      <c r="F84" s="16">
        <v>0</v>
      </c>
      <c r="G84" s="16">
        <v>8000</v>
      </c>
      <c r="H84" s="33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</row>
    <row r="85" spans="1:43" x14ac:dyDescent="0.25">
      <c r="A85" s="19" t="s">
        <v>84</v>
      </c>
      <c r="B85" s="16">
        <v>0</v>
      </c>
      <c r="C85" s="16">
        <v>480000000</v>
      </c>
      <c r="D85" s="16">
        <v>0</v>
      </c>
      <c r="E85" s="16">
        <v>480000000</v>
      </c>
      <c r="F85" s="20">
        <v>4593025.08</v>
      </c>
      <c r="G85" s="16">
        <v>475406974.92000002</v>
      </c>
      <c r="H85" s="33"/>
      <c r="I85" s="33"/>
      <c r="J85" s="33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</row>
    <row r="86" spans="1:43" x14ac:dyDescent="0.25">
      <c r="A86" s="19" t="s">
        <v>85</v>
      </c>
      <c r="B86" s="16">
        <v>84100000</v>
      </c>
      <c r="C86" s="16">
        <v>0</v>
      </c>
      <c r="D86" s="16">
        <v>0</v>
      </c>
      <c r="E86" s="16">
        <v>84100000</v>
      </c>
      <c r="F86" s="16">
        <v>0</v>
      </c>
      <c r="G86" s="16">
        <v>84100000</v>
      </c>
      <c r="H86" s="33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</row>
    <row r="87" spans="1:43" x14ac:dyDescent="0.25">
      <c r="A87" s="19"/>
      <c r="B87" s="21"/>
      <c r="C87" s="16"/>
      <c r="D87" s="16"/>
      <c r="E87" s="16"/>
      <c r="F87" s="16"/>
      <c r="G87" s="16"/>
      <c r="H87" s="33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</row>
    <row r="88" spans="1:43" s="22" customFormat="1" x14ac:dyDescent="0.25">
      <c r="A88" s="9" t="s">
        <v>86</v>
      </c>
      <c r="B88" s="10">
        <f t="shared" ref="B88:G88" si="15">+B82+B9</f>
        <v>13391871000</v>
      </c>
      <c r="C88" s="10">
        <f t="shared" si="15"/>
        <v>745250000</v>
      </c>
      <c r="D88" s="10">
        <f t="shared" si="15"/>
        <v>0</v>
      </c>
      <c r="E88" s="10">
        <f t="shared" si="15"/>
        <v>14137121000</v>
      </c>
      <c r="F88" s="10">
        <f t="shared" si="15"/>
        <v>1295245739</v>
      </c>
      <c r="G88" s="10">
        <f t="shared" si="15"/>
        <v>12841875261</v>
      </c>
      <c r="H88" s="31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</row>
    <row r="89" spans="1:43" x14ac:dyDescent="0.25">
      <c r="A89" s="19"/>
      <c r="B89" s="23"/>
      <c r="C89" s="21"/>
      <c r="D89" s="21"/>
      <c r="E89" s="24"/>
      <c r="F89" s="21"/>
      <c r="G89" s="21"/>
      <c r="H89" s="3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1:43" x14ac:dyDescent="0.25">
      <c r="A90" s="11" t="s">
        <v>87</v>
      </c>
      <c r="B90" s="12">
        <f t="shared" ref="B90:G90" si="16">SUM(B91:B93)</f>
        <v>1180000000</v>
      </c>
      <c r="C90" s="12">
        <f t="shared" si="16"/>
        <v>1057100000</v>
      </c>
      <c r="D90" s="12">
        <f t="shared" si="16"/>
        <v>0</v>
      </c>
      <c r="E90" s="12">
        <f t="shared" si="16"/>
        <v>2237100000</v>
      </c>
      <c r="F90" s="12">
        <f t="shared" si="16"/>
        <v>1057100000</v>
      </c>
      <c r="G90" s="12">
        <f t="shared" si="16"/>
        <v>1180000000</v>
      </c>
      <c r="H90" s="31"/>
      <c r="I90" s="33"/>
      <c r="J90" s="31"/>
      <c r="K90" s="32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</row>
    <row r="91" spans="1:43" x14ac:dyDescent="0.25">
      <c r="A91" s="19" t="s">
        <v>88</v>
      </c>
      <c r="B91" s="16">
        <v>500000000</v>
      </c>
      <c r="C91" s="16">
        <v>0</v>
      </c>
      <c r="D91" s="16">
        <v>0</v>
      </c>
      <c r="E91" s="16">
        <f>B91+C91+D91</f>
        <v>500000000</v>
      </c>
      <c r="F91" s="16">
        <v>0</v>
      </c>
      <c r="G91" s="16">
        <f>+E91-F91</f>
        <v>500000000</v>
      </c>
      <c r="H91" s="33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</row>
    <row r="92" spans="1:43" x14ac:dyDescent="0.25">
      <c r="A92" s="19" t="s">
        <v>89</v>
      </c>
      <c r="B92" s="16">
        <v>550000000</v>
      </c>
      <c r="C92" s="16">
        <v>1057100000</v>
      </c>
      <c r="D92" s="16">
        <v>0</v>
      </c>
      <c r="E92" s="16">
        <f t="shared" ref="E92:E93" si="17">B92+C92+D92</f>
        <v>1607100000</v>
      </c>
      <c r="F92" s="16">
        <v>1057100000</v>
      </c>
      <c r="G92" s="16">
        <f t="shared" ref="G92:G93" si="18">+E92-F92</f>
        <v>550000000</v>
      </c>
      <c r="H92" s="33"/>
      <c r="I92" s="33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</row>
    <row r="93" spans="1:43" x14ac:dyDescent="0.25">
      <c r="A93" s="19" t="s">
        <v>90</v>
      </c>
      <c r="B93" s="16">
        <v>130000000</v>
      </c>
      <c r="C93" s="16">
        <v>0</v>
      </c>
      <c r="D93" s="16">
        <v>0</v>
      </c>
      <c r="E93" s="16">
        <f t="shared" si="17"/>
        <v>130000000</v>
      </c>
      <c r="F93" s="16">
        <v>0</v>
      </c>
      <c r="G93" s="16">
        <f t="shared" si="18"/>
        <v>130000000</v>
      </c>
      <c r="H93" s="33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</row>
    <row r="94" spans="1:43" s="22" customFormat="1" x14ac:dyDescent="0.25">
      <c r="A94" s="9" t="s">
        <v>91</v>
      </c>
      <c r="B94" s="10">
        <f t="shared" ref="B94:G94" si="19">B88+B90</f>
        <v>14571871000</v>
      </c>
      <c r="C94" s="10">
        <f t="shared" si="19"/>
        <v>1802350000</v>
      </c>
      <c r="D94" s="10">
        <f t="shared" si="19"/>
        <v>0</v>
      </c>
      <c r="E94" s="10">
        <f t="shared" si="19"/>
        <v>16374221000</v>
      </c>
      <c r="F94" s="10">
        <f t="shared" si="19"/>
        <v>2352345739</v>
      </c>
      <c r="G94" s="10">
        <f t="shared" si="19"/>
        <v>14021875261</v>
      </c>
      <c r="H94" s="31"/>
      <c r="I94" s="26"/>
      <c r="J94" s="33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</row>
    <row r="95" spans="1:43" x14ac:dyDescent="0.25"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1:43" x14ac:dyDescent="0.25">
      <c r="A96" s="25"/>
      <c r="B96" s="31"/>
      <c r="C96" s="31"/>
      <c r="D96" s="26"/>
      <c r="E96" s="31"/>
      <c r="F96" s="31"/>
      <c r="G96" s="31"/>
      <c r="H96" s="31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2:43" x14ac:dyDescent="0.25">
      <c r="B97" s="26"/>
      <c r="C97" s="26"/>
      <c r="D97" s="33"/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2:43" x14ac:dyDescent="0.25">
      <c r="B98" s="31"/>
      <c r="C98" s="31"/>
      <c r="D98" s="33"/>
      <c r="E98" s="31"/>
      <c r="F98" s="31"/>
      <c r="G98" s="31"/>
      <c r="H98" s="31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2:43" ht="18.75" x14ac:dyDescent="0.3">
      <c r="B99" s="26"/>
      <c r="C99" s="33"/>
      <c r="D99" s="26"/>
      <c r="E99" s="38"/>
      <c r="F99" s="26"/>
      <c r="G99" s="26"/>
      <c r="H99" s="26"/>
      <c r="I99" s="37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2:43" x14ac:dyDescent="0.25">
      <c r="C100" s="4"/>
      <c r="H100" s="26"/>
      <c r="I100" s="37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2:43" x14ac:dyDescent="0.25">
      <c r="H101" s="26"/>
      <c r="I101" s="37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</row>
    <row r="102" spans="2:43" x14ac:dyDescent="0.25"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</row>
    <row r="103" spans="2:43" x14ac:dyDescent="0.25"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</row>
    <row r="104" spans="2:43" x14ac:dyDescent="0.25"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2:43" x14ac:dyDescent="0.25"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2:43" x14ac:dyDescent="0.25"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2:43" x14ac:dyDescent="0.25"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2:43" x14ac:dyDescent="0.25"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2:43" x14ac:dyDescent="0.25"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</row>
    <row r="110" spans="2:43" x14ac:dyDescent="0.25"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2:43" x14ac:dyDescent="0.25"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2:43" x14ac:dyDescent="0.25"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8:43" x14ac:dyDescent="0.25"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8:43" x14ac:dyDescent="0.25"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8:43" x14ac:dyDescent="0.25"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8:43" x14ac:dyDescent="0.25"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</row>
    <row r="117" spans="8:43" x14ac:dyDescent="0.25"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8:43" x14ac:dyDescent="0.25"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</row>
    <row r="119" spans="8:43" x14ac:dyDescent="0.25"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</row>
    <row r="120" spans="8:43" x14ac:dyDescent="0.25"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</row>
    <row r="121" spans="8:43" x14ac:dyDescent="0.25"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</row>
    <row r="122" spans="8:43" x14ac:dyDescent="0.25"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</row>
    <row r="123" spans="8:43" x14ac:dyDescent="0.25"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8:43" x14ac:dyDescent="0.25"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</row>
    <row r="125" spans="8:43" x14ac:dyDescent="0.25"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</row>
    <row r="126" spans="8:43" x14ac:dyDescent="0.25"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</row>
    <row r="127" spans="8:43" x14ac:dyDescent="0.25"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</row>
    <row r="128" spans="8:43" x14ac:dyDescent="0.25"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</row>
    <row r="129" spans="8:43" x14ac:dyDescent="0.25"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8:43" x14ac:dyDescent="0.25"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8:43" x14ac:dyDescent="0.25"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</row>
    <row r="132" spans="8:43" x14ac:dyDescent="0.25"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8:43" x14ac:dyDescent="0.25"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8:43" x14ac:dyDescent="0.25"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</row>
    <row r="135" spans="8:43" x14ac:dyDescent="0.25"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</row>
    <row r="136" spans="8:43" x14ac:dyDescent="0.25"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8:43" x14ac:dyDescent="0.25"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8:43" x14ac:dyDescent="0.25"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8:43" x14ac:dyDescent="0.25"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</row>
    <row r="140" spans="8:43" x14ac:dyDescent="0.25"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8:43" x14ac:dyDescent="0.25"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</row>
    <row r="142" spans="8:43" x14ac:dyDescent="0.25"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</row>
    <row r="143" spans="8:43" x14ac:dyDescent="0.25"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</row>
    <row r="144" spans="8:43" x14ac:dyDescent="0.25"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</row>
    <row r="145" spans="8:43" x14ac:dyDescent="0.25"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</row>
    <row r="146" spans="8:43" x14ac:dyDescent="0.25"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8:43" x14ac:dyDescent="0.25"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</row>
    <row r="148" spans="8:43" x14ac:dyDescent="0.25"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</row>
    <row r="149" spans="8:43" x14ac:dyDescent="0.25"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8:43" x14ac:dyDescent="0.25"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  <row r="151" spans="8:43" x14ac:dyDescent="0.25"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</row>
    <row r="152" spans="8:43" x14ac:dyDescent="0.25"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</row>
    <row r="153" spans="8:43" x14ac:dyDescent="0.25"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</row>
    <row r="154" spans="8:43" x14ac:dyDescent="0.25"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</row>
    <row r="155" spans="8:43" x14ac:dyDescent="0.25"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</row>
    <row r="156" spans="8:43" x14ac:dyDescent="0.25"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</row>
    <row r="157" spans="8:43" x14ac:dyDescent="0.25"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</row>
    <row r="158" spans="8:43" x14ac:dyDescent="0.25"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</row>
    <row r="159" spans="8:43" x14ac:dyDescent="0.25"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</row>
    <row r="160" spans="8:43" x14ac:dyDescent="0.25"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</row>
    <row r="161" spans="8:43" x14ac:dyDescent="0.25"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</row>
    <row r="162" spans="8:43" x14ac:dyDescent="0.25"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8:43" x14ac:dyDescent="0.25"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8:43" x14ac:dyDescent="0.25"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</row>
    <row r="165" spans="8:43" x14ac:dyDescent="0.25"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</row>
    <row r="166" spans="8:43" x14ac:dyDescent="0.25"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</row>
    <row r="167" spans="8:43" x14ac:dyDescent="0.25"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</row>
    <row r="168" spans="8:43" x14ac:dyDescent="0.25"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</row>
    <row r="169" spans="8:43" x14ac:dyDescent="0.25"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8:43" x14ac:dyDescent="0.25"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8:43" x14ac:dyDescent="0.25"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</row>
    <row r="172" spans="8:43" x14ac:dyDescent="0.25"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8:43" x14ac:dyDescent="0.25"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8:43" x14ac:dyDescent="0.25"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</row>
    <row r="175" spans="8:43" x14ac:dyDescent="0.25"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</row>
    <row r="176" spans="8:43" x14ac:dyDescent="0.25"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8:43" x14ac:dyDescent="0.25"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8:43" x14ac:dyDescent="0.25"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</row>
    <row r="179" spans="8:43" x14ac:dyDescent="0.25"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</row>
    <row r="180" spans="8:43" x14ac:dyDescent="0.25"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</row>
    <row r="181" spans="8:43" x14ac:dyDescent="0.25"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</row>
    <row r="182" spans="8:43" x14ac:dyDescent="0.25"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</row>
    <row r="183" spans="8:43" x14ac:dyDescent="0.25"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8:43" x14ac:dyDescent="0.25"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8:43" x14ac:dyDescent="0.25"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</row>
    <row r="186" spans="8:43" x14ac:dyDescent="0.25"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</row>
    <row r="187" spans="8:43" x14ac:dyDescent="0.25"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</row>
    <row r="188" spans="8:43" x14ac:dyDescent="0.25"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</row>
    <row r="189" spans="8:43" x14ac:dyDescent="0.25"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</row>
    <row r="190" spans="8:43" x14ac:dyDescent="0.25"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</row>
    <row r="191" spans="8:43" x14ac:dyDescent="0.25"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8:43" x14ac:dyDescent="0.25"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8:43" x14ac:dyDescent="0.25"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8:43" x14ac:dyDescent="0.25"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8:43" x14ac:dyDescent="0.25"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</row>
    <row r="196" spans="8:43" x14ac:dyDescent="0.25"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</row>
    <row r="197" spans="8:43" x14ac:dyDescent="0.25"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</row>
    <row r="198" spans="8:43" x14ac:dyDescent="0.25"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8:43" x14ac:dyDescent="0.25"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8:43" x14ac:dyDescent="0.25"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8:43" x14ac:dyDescent="0.25"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  <row r="202" spans="8:43" x14ac:dyDescent="0.25"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</row>
    <row r="203" spans="8:43" x14ac:dyDescent="0.25"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</row>
    <row r="204" spans="8:43" x14ac:dyDescent="0.25"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</row>
    <row r="205" spans="8:43" x14ac:dyDescent="0.25"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</row>
  </sheetData>
  <mergeCells count="8">
    <mergeCell ref="I99:I101"/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9055118110236221" top="0.35433070866141736" bottom="0.35433070866141736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</vt:lpstr>
      <vt:lpstr>ACUM!Área_de_impresión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2023-06-12T11:35:01Z</dcterms:created>
  <dcterms:modified xsi:type="dcterms:W3CDTF">2023-06-12T11:36:11Z</dcterms:modified>
</cp:coreProperties>
</file>