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3\02-2023\"/>
    </mc:Choice>
  </mc:AlternateContent>
  <xr:revisionPtr revIDLastSave="0" documentId="8_{913714EF-9031-41E0-BD31-C1E95BBE1302}" xr6:coauthVersionLast="47" xr6:coauthVersionMax="47" xr10:uidLastSave="{00000000-0000-0000-0000-000000000000}"/>
  <bookViews>
    <workbookView xWindow="-120" yWindow="-120" windowWidth="24240" windowHeight="13140" xr2:uid="{54549092-096A-45A9-AB87-124E8066C6EC}"/>
  </bookViews>
  <sheets>
    <sheet name="ACUM" sheetId="1" r:id="rId1"/>
  </sheets>
  <definedNames>
    <definedName name="_xlnm.Print_Area" localSheetId="0">ACUM!$A$1:$G$96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" i="1" l="1"/>
  <c r="G95" i="1" s="1"/>
  <c r="G94" i="1"/>
  <c r="E94" i="1"/>
  <c r="E93" i="1"/>
  <c r="E92" i="1" s="1"/>
  <c r="F92" i="1"/>
  <c r="D92" i="1"/>
  <c r="C92" i="1"/>
  <c r="B92" i="1"/>
  <c r="G88" i="1"/>
  <c r="G87" i="1"/>
  <c r="G86" i="1"/>
  <c r="G84" i="1" s="1"/>
  <c r="G85" i="1"/>
  <c r="F84" i="1"/>
  <c r="E84" i="1"/>
  <c r="D84" i="1"/>
  <c r="C84" i="1"/>
  <c r="B84" i="1"/>
  <c r="G83" i="1"/>
  <c r="E83" i="1"/>
  <c r="F82" i="1"/>
  <c r="F78" i="1" s="1"/>
  <c r="E82" i="1"/>
  <c r="G82" i="1" s="1"/>
  <c r="D82" i="1"/>
  <c r="C82" i="1"/>
  <c r="B82" i="1"/>
  <c r="E81" i="1"/>
  <c r="E79" i="1" s="1"/>
  <c r="E80" i="1"/>
  <c r="G80" i="1" s="1"/>
  <c r="F79" i="1"/>
  <c r="D79" i="1"/>
  <c r="D78" i="1" s="1"/>
  <c r="C79" i="1"/>
  <c r="C78" i="1" s="1"/>
  <c r="B79" i="1"/>
  <c r="B78" i="1" s="1"/>
  <c r="G77" i="1"/>
  <c r="E77" i="1"/>
  <c r="E76" i="1"/>
  <c r="G76" i="1" s="1"/>
  <c r="G75" i="1" s="1"/>
  <c r="F75" i="1"/>
  <c r="D75" i="1"/>
  <c r="C75" i="1"/>
  <c r="B75" i="1"/>
  <c r="B62" i="1" s="1"/>
  <c r="E74" i="1"/>
  <c r="G74" i="1" s="1"/>
  <c r="D73" i="1"/>
  <c r="E73" i="1" s="1"/>
  <c r="G73" i="1" s="1"/>
  <c r="G72" i="1"/>
  <c r="E72" i="1"/>
  <c r="E71" i="1"/>
  <c r="G71" i="1" s="1"/>
  <c r="E70" i="1"/>
  <c r="G70" i="1" s="1"/>
  <c r="G69" i="1"/>
  <c r="E69" i="1"/>
  <c r="E68" i="1"/>
  <c r="G68" i="1" s="1"/>
  <c r="E67" i="1"/>
  <c r="G67" i="1" s="1"/>
  <c r="G66" i="1"/>
  <c r="E66" i="1"/>
  <c r="E65" i="1"/>
  <c r="G65" i="1" s="1"/>
  <c r="E64" i="1"/>
  <c r="G64" i="1" s="1"/>
  <c r="F63" i="1"/>
  <c r="C63" i="1"/>
  <c r="E63" i="1" s="1"/>
  <c r="B63" i="1"/>
  <c r="F62" i="1"/>
  <c r="D62" i="1"/>
  <c r="C62" i="1"/>
  <c r="G61" i="1"/>
  <c r="G60" i="1"/>
  <c r="E59" i="1"/>
  <c r="G59" i="1" s="1"/>
  <c r="G58" i="1"/>
  <c r="E58" i="1"/>
  <c r="E57" i="1"/>
  <c r="G57" i="1" s="1"/>
  <c r="G56" i="1"/>
  <c r="E56" i="1"/>
  <c r="G55" i="1"/>
  <c r="E55" i="1"/>
  <c r="E54" i="1"/>
  <c r="G54" i="1" s="1"/>
  <c r="E53" i="1"/>
  <c r="G53" i="1" s="1"/>
  <c r="G52" i="1"/>
  <c r="E52" i="1"/>
  <c r="E51" i="1"/>
  <c r="G51" i="1" s="1"/>
  <c r="G50" i="1"/>
  <c r="E50" i="1"/>
  <c r="G49" i="1"/>
  <c r="E49" i="1"/>
  <c r="E48" i="1"/>
  <c r="G48" i="1" s="1"/>
  <c r="E47" i="1"/>
  <c r="G47" i="1" s="1"/>
  <c r="G46" i="1"/>
  <c r="E46" i="1"/>
  <c r="E45" i="1"/>
  <c r="G45" i="1" s="1"/>
  <c r="G44" i="1"/>
  <c r="E44" i="1"/>
  <c r="G43" i="1"/>
  <c r="E43" i="1"/>
  <c r="E42" i="1"/>
  <c r="G42" i="1" s="1"/>
  <c r="E41" i="1"/>
  <c r="G41" i="1" s="1"/>
  <c r="G40" i="1"/>
  <c r="E40" i="1"/>
  <c r="E39" i="1"/>
  <c r="G39" i="1" s="1"/>
  <c r="G38" i="1"/>
  <c r="E38" i="1"/>
  <c r="G37" i="1"/>
  <c r="G36" i="1" s="1"/>
  <c r="E37" i="1"/>
  <c r="E36" i="1" s="1"/>
  <c r="F36" i="1"/>
  <c r="D36" i="1"/>
  <c r="C36" i="1"/>
  <c r="B36" i="1"/>
  <c r="E35" i="1"/>
  <c r="G35" i="1" s="1"/>
  <c r="G34" i="1"/>
  <c r="E34" i="1"/>
  <c r="G33" i="1"/>
  <c r="E33" i="1"/>
  <c r="E32" i="1"/>
  <c r="G32" i="1" s="1"/>
  <c r="E31" i="1"/>
  <c r="G31" i="1" s="1"/>
  <c r="G30" i="1"/>
  <c r="E30" i="1"/>
  <c r="E29" i="1"/>
  <c r="G29" i="1" s="1"/>
  <c r="G28" i="1"/>
  <c r="E28" i="1"/>
  <c r="G27" i="1"/>
  <c r="E27" i="1"/>
  <c r="E26" i="1"/>
  <c r="G26" i="1" s="1"/>
  <c r="E25" i="1"/>
  <c r="G25" i="1" s="1"/>
  <c r="G24" i="1"/>
  <c r="E24" i="1"/>
  <c r="E23" i="1"/>
  <c r="G23" i="1" s="1"/>
  <c r="G22" i="1"/>
  <c r="E22" i="1"/>
  <c r="G21" i="1"/>
  <c r="E21" i="1"/>
  <c r="E20" i="1"/>
  <c r="G20" i="1" s="1"/>
  <c r="E19" i="1"/>
  <c r="G19" i="1" s="1"/>
  <c r="G18" i="1"/>
  <c r="E18" i="1"/>
  <c r="E17" i="1"/>
  <c r="G17" i="1" s="1"/>
  <c r="G16" i="1"/>
  <c r="E16" i="1"/>
  <c r="G15" i="1"/>
  <c r="E15" i="1"/>
  <c r="E14" i="1"/>
  <c r="E11" i="1" s="1"/>
  <c r="E10" i="1" s="1"/>
  <c r="E13" i="1"/>
  <c r="G13" i="1" s="1"/>
  <c r="G12" i="1"/>
  <c r="E12" i="1"/>
  <c r="F11" i="1"/>
  <c r="F10" i="1" s="1"/>
  <c r="D11" i="1"/>
  <c r="D10" i="1" s="1"/>
  <c r="D9" i="1" s="1"/>
  <c r="C11" i="1"/>
  <c r="B11" i="1"/>
  <c r="B10" i="1" s="1"/>
  <c r="C10" i="1"/>
  <c r="C9" i="1" s="1"/>
  <c r="C90" i="1" s="1"/>
  <c r="C96" i="1" s="1"/>
  <c r="G11" i="1" l="1"/>
  <c r="G10" i="1" s="1"/>
  <c r="G9" i="1" s="1"/>
  <c r="G90" i="1" s="1"/>
  <c r="G96" i="1" s="1"/>
  <c r="E78" i="1"/>
  <c r="G79" i="1"/>
  <c r="G78" i="1" s="1"/>
  <c r="B9" i="1"/>
  <c r="E62" i="1"/>
  <c r="E9" i="1" s="1"/>
  <c r="E90" i="1" s="1"/>
  <c r="E96" i="1" s="1"/>
  <c r="G63" i="1"/>
  <c r="G62" i="1" s="1"/>
  <c r="B90" i="1"/>
  <c r="B96" i="1" s="1"/>
  <c r="F9" i="1"/>
  <c r="D90" i="1"/>
  <c r="D96" i="1" s="1"/>
  <c r="G93" i="1"/>
  <c r="G92" i="1" s="1"/>
  <c r="G14" i="1"/>
  <c r="G81" i="1"/>
  <c r="E75" i="1"/>
  <c r="F90" i="1" l="1"/>
  <c r="F96" i="1" s="1"/>
</calcChain>
</file>

<file path=xl/sharedStrings.xml><?xml version="1.0" encoding="utf-8"?>
<sst xmlns="http://schemas.openxmlformats.org/spreadsheetml/2006/main" count="95" uniqueCount="94">
  <si>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</si>
  <si>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</si>
  <si>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</si>
  <si>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</si>
  <si>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</si>
  <si>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</si>
  <si>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</si>
  <si>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</si>
  <si>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</si>
  <si>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</si>
  <si>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</si>
  <si>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</si>
  <si>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 xml:space="preserve"> DCHOS POR SERVICIOS A LA PROPIEDAD RAÍZ            </t>
  </si>
  <si>
    <t xml:space="preserve">DCHOS POR SERVICIOS A LA PROPIEDAD RAÍZ            </t>
  </si>
  <si>
    <t xml:space="preserve"> ECOTASA                                            </t>
  </si>
  <si>
    <t xml:space="preserve">CANASTOS PARA RESIDUOS                             </t>
  </si>
  <si>
    <t xml:space="preserve"> CANASTOS PARA RESIDUOS (E. ANTERIORES)             </t>
  </si>
  <si>
    <t xml:space="preserve">SPAC COLOCACION (EJERCICIO CORRIENTE)              </t>
  </si>
  <si>
    <t xml:space="preserve"> SPAC MANTENIMIENTO-REPARACION-ACTUALIZAC           </t>
  </si>
  <si>
    <t xml:space="preserve"> DERECHOS DE INSPECCIÓN COMERCIO IND Y SE           </t>
  </si>
  <si>
    <t xml:space="preserve"> DERECHOS DE RECOLECCIÓN ESPECIAL (E.CTE.           </t>
  </si>
  <si>
    <t xml:space="preserve"> DERECHOS DE RECOLECCIÓN ESPECIAL (E. ANT           </t>
  </si>
  <si>
    <t xml:space="preserve"> DERECHOS DE CEMENTERIO                             </t>
  </si>
  <si>
    <t xml:space="preserve"> DERECHOS DE CEMENTERIO (E. ANTERIORES)             </t>
  </si>
  <si>
    <t xml:space="preserve">    DERECHOS DE ACTUACIÓN ADMINISTRATIVA               </t>
  </si>
  <si>
    <t xml:space="preserve">  DERECHOS DE EDIFICACIÓN                            </t>
  </si>
  <si>
    <t xml:space="preserve"> DERECHOS DE PUBLICIDAD Y PROPAGANDA                </t>
  </si>
  <si>
    <t xml:space="preserve">  UNIDAD DE CALIDAD AMBIENTAL                        </t>
  </si>
  <si>
    <t xml:space="preserve"> COMISION ADMINISTRATIVA                            </t>
  </si>
  <si>
    <t xml:space="preserve">  COMISIÓN ADMINISTRATIVA RETENCIONES SUEL           </t>
  </si>
  <si>
    <t xml:space="preserve">  DERECHOS INSPECCION ANTENAS (EJERCICIO C           </t>
  </si>
  <si>
    <t xml:space="preserve">  LICENCIA DE CONDUCIR NACIONAL PARTICULAR           </t>
  </si>
  <si>
    <t xml:space="preserve">  LICENCIA DE CONDUCIR NACIONAL PROFESIONA           </t>
  </si>
  <si>
    <t xml:space="preserve">  RECUPERO SALUD EJERCICIO CORRIENTE                 </t>
  </si>
  <si>
    <t xml:space="preserve"> RECUPERO SALUD EJERCICIO NO CORRIENTE.             </t>
  </si>
  <si>
    <t xml:space="preserve">OTROS INGRESOS DE ORIGEN MUNICIPAL                                                                                      
</t>
  </si>
  <si>
    <t xml:space="preserve">MULTAS GENERALES (E. CTE.)                         </t>
  </si>
  <si>
    <t xml:space="preserve"> MULTAS GENERALES (E. ANTERIORES)                   </t>
  </si>
  <si>
    <t xml:space="preserve">INTERESES Y RECARGOS (EJERCICIO CORRIENT           </t>
  </si>
  <si>
    <t xml:space="preserve"> INTERESES Y RECARGOS (EJERCICIOS VENCIDO           </t>
  </si>
  <si>
    <t xml:space="preserve">INTERESES PRESTAMOS EMPRENDIMIENTOS                </t>
  </si>
  <si>
    <t xml:space="preserve">INTERESES PRESTAMOS PROGRAMA MUNICIPAL M           </t>
  </si>
  <si>
    <t xml:space="preserve"> PRODUCIDO DE ACTIVIDADES CULTURALES                </t>
  </si>
  <si>
    <t xml:space="preserve"> CONTROL DE ANIMALES                                </t>
  </si>
  <si>
    <t xml:space="preserve">SERVICIOS ESPECIALES VARIOS                        </t>
  </si>
  <si>
    <t xml:space="preserve"> MULTAS POR ACCIDENTES VIALES                       </t>
  </si>
  <si>
    <t xml:space="preserve">MULTAS POR INFRACCIONES DE TRÁNSITO                </t>
  </si>
  <si>
    <t xml:space="preserve">COMISIÓN ADMINISTRATIVA POR INFRACCIÓN D           </t>
  </si>
  <si>
    <t xml:space="preserve"> PRODUCIDO DE ESTACIONAMIENTO MEDIDO                </t>
  </si>
  <si>
    <t xml:space="preserve">MULTAS POR ESTACIONAMIENTO MEDIDO                  </t>
  </si>
  <si>
    <t xml:space="preserve">CAP - CARGO ALUMBRADO PÚBLICO                      </t>
  </si>
  <si>
    <t xml:space="preserve">RENTAS FINANCIERAS                                 </t>
  </si>
  <si>
    <t xml:space="preserve">GASTOS RECUPERADOS                                 </t>
  </si>
  <si>
    <t xml:space="preserve">REINTEGRO A.R.T.                                   </t>
  </si>
  <si>
    <t xml:space="preserve">AUSPICIO EVENTOS CULTURALES DEPORTIVOS Y           </t>
  </si>
  <si>
    <t xml:space="preserve">RECUPERO SINIESTRO                                 </t>
  </si>
  <si>
    <t xml:space="preserve"> FIESTA DE LA CERVEZA                               </t>
  </si>
  <si>
    <t xml:space="preserve">CONVENIO BANCO SUPERVIELLE                         </t>
  </si>
  <si>
    <t xml:space="preserve">AUSPICIOS                                          </t>
  </si>
  <si>
    <t xml:space="preserve">RECUPERO POR JUICIOS   </t>
  </si>
  <si>
    <t xml:space="preserve">REC. URBANO - ZUÑIGA PABLO DAVID - PROG.   </t>
  </si>
  <si>
    <t>·DE ORIGEN PROVINCIAL</t>
  </si>
  <si>
    <t>REGIMEN DE COPARTICIPACION PROVINCIAL</t>
  </si>
  <si>
    <t xml:space="preserve">                      IMPUESTO SOBRE INGRESOS BRUTOS                     </t>
  </si>
  <si>
    <t xml:space="preserve">                        IMPUESTO INMOBILIARIO                              </t>
  </si>
  <si>
    <t xml:space="preserve">                     IMPUESTO A LOS AUTOMOTORES                         </t>
  </si>
  <si>
    <t xml:space="preserve">                    IMPUESTO A LOS SELLOS                              </t>
  </si>
  <si>
    <t xml:space="preserve">                   IMPUESTO SOBRE LOS INGRESOS BRUTOS VENCI       </t>
  </si>
  <si>
    <t xml:space="preserve">                  IMPUESTO INMOBILIARIO VENCIDOS                 </t>
  </si>
  <si>
    <t xml:space="preserve">                   IMPUESTO A LOS AUTOMOTORES VENCIDOS            </t>
  </si>
  <si>
    <t xml:space="preserve">                    IMPUESTO A LOS SELLOS VENCIDOS                 </t>
  </si>
  <si>
    <t xml:space="preserve">                    FINANCIAMIENTO EDUCATIVO                           </t>
  </si>
  <si>
    <t xml:space="preserve">                   FONDO DE PROMOCIÓN TURÍSTICA                       </t>
  </si>
  <si>
    <t xml:space="preserve">                  CANON EXTRAORDINARIO PRODUCCIÓN HIDROCAR           </t>
  </si>
  <si>
    <t>OTROS INGRESOS DE JURISDICCION PROVINCIAL</t>
  </si>
  <si>
    <t xml:space="preserve">               PROGRAMA NUEVAS REDES                          </t>
  </si>
  <si>
    <t xml:space="preserve">              CONECTAR LAB (EX INFINITO POR DESCUBRIR)    </t>
  </si>
  <si>
    <t xml:space="preserve"> -DE ORIGEN NACIONAL                                                                                                      </t>
  </si>
  <si>
    <t xml:space="preserve">RÉGIMEN DE COPARTICIPACIÓN NACIONAL                                                                                     </t>
  </si>
  <si>
    <t xml:space="preserve">          DISTRIBUCIÓN SECUNDARIA                               </t>
  </si>
  <si>
    <t xml:space="preserve">          DISTRIBUCIÓN SECUNDARIA VENCIDA                       </t>
  </si>
  <si>
    <t xml:space="preserve">OTROS INGRESOS DE JURISDICCIÓN NACIONAL                                                                                 </t>
  </si>
  <si>
    <t xml:space="preserve">                    M. SALUD NACIÓN PLAN SUMAR                     </t>
  </si>
  <si>
    <t xml:space="preserve">RECURSOS DE CAPITAL                                                                                                     </t>
  </si>
  <si>
    <t>·REEMBOLSO DE OBRAS PUBLICAS</t>
  </si>
  <si>
    <t>·REEMBOLSO DE PRESTAMOS</t>
  </si>
  <si>
    <t xml:space="preserve">TRANSF. DE FONDOS PARA INVERSIÓN PÚBLICA         </t>
  </si>
  <si>
    <t>·REEMBOLSO DE VIVIENDAS</t>
  </si>
  <si>
    <t>TOTAL DE RECURSOS</t>
  </si>
  <si>
    <t>FINANCIAMIENTO</t>
  </si>
  <si>
    <t>USO DEL CREDITO</t>
  </si>
  <si>
    <t>REMANENTES DE EJERCICIOS ANTERIORES</t>
  </si>
  <si>
    <t>ADELANTOS A PROVEEDORES Y CON.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</si>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</sst>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gency FB"/>
      <family val="2"/>
    </font>
    <font>
      <b/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ahoma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4" fontId="1" fillId="2" borderId="1" xfId="0" applyNumberFormat="1" applyFont="1" applyFill="1" applyBorder="1"/>
    <xf numFmtId="0" fontId="2" fillId="0" borderId="1" xfId="0" applyFont="1" applyBorder="1" applyAlignment="1">
      <alignment vertical="center"/>
    </xf>
    <xf numFmtId="4" fontId="1" fillId="0" borderId="1" xfId="0" applyNumberFormat="1" applyFont="1" applyBorder="1"/>
    <xf numFmtId="0" fontId="5" fillId="0" borderId="1" xfId="0" applyFont="1" applyBorder="1" applyAlignment="1">
      <alignment vertical="center"/>
    </xf>
    <xf numFmtId="4" fontId="6" fillId="0" borderId="1" xfId="0" applyNumberFormat="1" applyFont="1" applyBorder="1"/>
    <xf numFmtId="0" fontId="8" fillId="0" borderId="1" xfId="1" applyFont="1" applyBorder="1"/>
    <xf numFmtId="4" fontId="0" fillId="0" borderId="1" xfId="0" applyNumberFormat="1" applyBorder="1"/>
    <xf numFmtId="0" fontId="8" fillId="0" borderId="1" xfId="1" applyFont="1" applyBorder="1" applyAlignment="1">
      <alignment wrapText="1"/>
    </xf>
    <xf numFmtId="4" fontId="6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vertical="center"/>
    </xf>
    <xf numFmtId="4" fontId="11" fillId="0" borderId="1" xfId="0" applyNumberFormat="1" applyFont="1" applyBorder="1"/>
    <xf numFmtId="4" fontId="10" fillId="0" borderId="1" xfId="0" applyNumberFormat="1" applyFont="1" applyBorder="1" applyAlignment="1">
      <alignment vertical="center"/>
    </xf>
    <xf numFmtId="0" fontId="0" fillId="2" borderId="0" xfId="0" applyFill="1"/>
    <xf numFmtId="4" fontId="12" fillId="0" borderId="1" xfId="0" applyNumberFormat="1" applyFont="1" applyBorder="1"/>
    <xf numFmtId="4" fontId="2" fillId="0" borderId="1" xfId="0" applyNumberFormat="1" applyFont="1" applyBorder="1" applyAlignment="1">
      <alignment vertical="center"/>
    </xf>
    <xf numFmtId="0" fontId="0" fillId="0" borderId="0" xfId="0" applyFill="1"/>
    <xf numFmtId="0" fontId="10" fillId="0" borderId="0" xfId="0" applyFont="1" applyFill="1" applyAlignment="1">
      <alignment horizontal="right" vertical="center"/>
    </xf>
    <xf numFmtId="4" fontId="0" fillId="0" borderId="0" xfId="0" applyNumberFormat="1" applyFill="1"/>
    <xf numFmtId="4" fontId="1" fillId="0" borderId="0" xfId="0" applyNumberFormat="1" applyFont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1" applyFill="1" applyBorder="1"/>
    <xf numFmtId="0" fontId="9" fillId="0" borderId="0" xfId="1" applyFont="1" applyFill="1" applyBorder="1"/>
    <xf numFmtId="4" fontId="10" fillId="0" borderId="0" xfId="0" applyNumberFormat="1" applyFont="1" applyFill="1" applyBorder="1" applyAlignment="1">
      <alignment vertical="center"/>
    </xf>
  </cellXfs>
  <cellStyles count="2">
    <cellStyle name="Normal" xfId="0" builtinId="0"/>
    <cellStyle name="Normal 2" xfId="1" xr:uid="{EA30550C-925D-4DB8-9D57-625FE74644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0</xdr:col>
      <xdr:colOff>1628507</xdr:colOff>
      <xdr:row>2</xdr:row>
      <xdr:rowOff>54135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B660D9E-7AEC-4800-92F4-BE49A63B5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7150"/>
          <a:ext cx="1304657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F8CF5-F27F-4FA8-9D15-94B6A59D5703}">
  <sheetPr>
    <pageSetUpPr fitToPage="1"/>
  </sheetPr>
  <dimension ref="A1:N107"/>
  <sheetViews>
    <sheetView tabSelected="1" topLeftCell="A84" workbookViewId="0">
      <selection activeCell="I97" sqref="I97"/>
    </sheetView>
  </sheetViews>
  <sheetFormatPr baseColWidth="10" defaultRowHeight="15" x14ac:dyDescent="0.25"/>
  <cols>
    <col min="1" max="1" width="54.5703125" customWidth="1"/>
    <col min="2" max="2" width="22.42578125" customWidth="1"/>
    <col min="3" max="4" width="18.140625" customWidth="1"/>
    <col min="5" max="5" width="21.140625" customWidth="1"/>
    <col min="6" max="6" width="19.140625" customWidth="1"/>
    <col min="7" max="8" width="20.42578125" customWidth="1"/>
    <col min="9" max="9" width="15.28515625" bestFit="1" customWidth="1"/>
    <col min="10" max="10" width="16.42578125" bestFit="1" customWidth="1"/>
    <col min="11" max="11" width="14.28515625" customWidth="1"/>
  </cols>
  <sheetData>
    <row r="1" spans="1:14" x14ac:dyDescent="0.25">
      <c r="F1" s="1"/>
      <c r="H1" s="29"/>
      <c r="I1" s="29"/>
      <c r="J1" s="29"/>
      <c r="K1" s="29"/>
      <c r="L1" s="29"/>
      <c r="M1" s="29"/>
      <c r="N1" s="29"/>
    </row>
    <row r="2" spans="1:14" x14ac:dyDescent="0.25">
      <c r="G2" s="2">
        <v>2023</v>
      </c>
      <c r="H2" s="33"/>
      <c r="I2" s="29"/>
      <c r="J2" s="29"/>
      <c r="K2" s="29"/>
      <c r="L2" s="29"/>
      <c r="M2" s="29"/>
      <c r="N2" s="29"/>
    </row>
    <row r="3" spans="1:14" x14ac:dyDescent="0.25">
      <c r="A3" s="2"/>
      <c r="B3" s="2"/>
      <c r="C3" s="2"/>
      <c r="D3" s="2"/>
      <c r="E3" s="2"/>
      <c r="F3" s="2"/>
      <c r="G3" s="2"/>
      <c r="H3" s="33"/>
      <c r="I3" s="33"/>
      <c r="J3" s="33"/>
      <c r="K3" s="29"/>
      <c r="L3" s="29"/>
      <c r="M3" s="29"/>
      <c r="N3" s="29"/>
    </row>
    <row r="4" spans="1:14" x14ac:dyDescent="0.25">
      <c r="A4" s="3" t="s">
        <v>0</v>
      </c>
      <c r="B4" s="3"/>
      <c r="C4" s="3"/>
      <c r="D4" s="3"/>
      <c r="E4" s="3"/>
      <c r="F4" s="3"/>
      <c r="G4" s="3"/>
      <c r="H4" s="34"/>
      <c r="I4" s="29"/>
      <c r="J4" s="29"/>
      <c r="K4" s="29"/>
      <c r="L4" s="29"/>
      <c r="M4" s="29"/>
      <c r="N4" s="29"/>
    </row>
    <row r="5" spans="1:14" x14ac:dyDescent="0.25">
      <c r="A5" s="2"/>
      <c r="C5" s="4"/>
      <c r="D5" s="4"/>
      <c r="E5" s="4"/>
      <c r="F5" s="5"/>
      <c r="H5" s="29"/>
      <c r="I5" s="29"/>
      <c r="J5" s="29"/>
      <c r="K5" s="29"/>
      <c r="L5" s="29"/>
      <c r="M5" s="29"/>
      <c r="N5" s="29"/>
    </row>
    <row r="6" spans="1:14" ht="54" customHeight="1" x14ac:dyDescent="0.25">
      <c r="A6" s="6" t="s">
        <v>1</v>
      </c>
      <c r="B6" s="6" t="s">
        <v>2</v>
      </c>
      <c r="C6" s="6" t="s">
        <v>3</v>
      </c>
      <c r="D6" s="6"/>
      <c r="E6" s="6" t="s">
        <v>4</v>
      </c>
      <c r="F6" s="7" t="s">
        <v>5</v>
      </c>
      <c r="G6" s="6" t="s">
        <v>6</v>
      </c>
      <c r="H6" s="35"/>
      <c r="I6" s="36"/>
      <c r="J6" s="29"/>
      <c r="K6" s="29"/>
      <c r="L6" s="29"/>
      <c r="M6" s="29"/>
      <c r="N6" s="29"/>
    </row>
    <row r="7" spans="1:14" ht="3.75" customHeight="1" x14ac:dyDescent="0.25">
      <c r="A7" s="6"/>
      <c r="B7" s="6"/>
      <c r="C7" s="6"/>
      <c r="D7" s="6"/>
      <c r="E7" s="6"/>
      <c r="F7" s="7"/>
      <c r="G7" s="6"/>
      <c r="H7" s="35"/>
      <c r="I7" s="36"/>
      <c r="J7" s="29"/>
      <c r="K7" s="29"/>
      <c r="L7" s="29"/>
      <c r="M7" s="29"/>
      <c r="N7" s="29"/>
    </row>
    <row r="8" spans="1:14" ht="21" customHeight="1" x14ac:dyDescent="0.25">
      <c r="A8" s="6"/>
      <c r="B8" s="6"/>
      <c r="C8" s="8" t="s">
        <v>7</v>
      </c>
      <c r="D8" s="8" t="s">
        <v>8</v>
      </c>
      <c r="E8" s="6"/>
      <c r="F8" s="7"/>
      <c r="G8" s="6"/>
      <c r="H8" s="35"/>
      <c r="I8" s="29"/>
      <c r="J8" s="29"/>
      <c r="K8" s="29"/>
      <c r="L8" s="29"/>
      <c r="M8" s="29"/>
      <c r="N8" s="29"/>
    </row>
    <row r="9" spans="1:14" ht="15" customHeight="1" x14ac:dyDescent="0.25">
      <c r="A9" s="9" t="s">
        <v>9</v>
      </c>
      <c r="B9" s="10">
        <f t="shared" ref="B9:G9" si="0">+B10+B62+B78</f>
        <v>13307683000</v>
      </c>
      <c r="C9" s="10">
        <f t="shared" si="0"/>
        <v>435895731.90000004</v>
      </c>
      <c r="D9" s="10">
        <f t="shared" si="0"/>
        <v>0</v>
      </c>
      <c r="E9" s="10">
        <f t="shared" si="0"/>
        <v>13743578731.900002</v>
      </c>
      <c r="F9" s="10">
        <f t="shared" si="0"/>
        <v>2627384393.1999998</v>
      </c>
      <c r="G9" s="10">
        <f t="shared" si="0"/>
        <v>11116194338.700001</v>
      </c>
      <c r="H9" s="28"/>
      <c r="I9" s="30"/>
      <c r="J9" s="28"/>
      <c r="K9" s="37"/>
      <c r="L9" s="29"/>
      <c r="M9" s="29"/>
      <c r="N9" s="29"/>
    </row>
    <row r="10" spans="1:14" x14ac:dyDescent="0.25">
      <c r="A10" s="11" t="s">
        <v>10</v>
      </c>
      <c r="B10" s="12">
        <f t="shared" ref="B10:G10" si="1">+B11+B36</f>
        <v>3360383000</v>
      </c>
      <c r="C10" s="12">
        <f t="shared" si="1"/>
        <v>3245731.9</v>
      </c>
      <c r="D10" s="12">
        <f t="shared" si="1"/>
        <v>0</v>
      </c>
      <c r="E10" s="12">
        <f t="shared" si="1"/>
        <v>3363628731.9000001</v>
      </c>
      <c r="F10" s="12">
        <f t="shared" si="1"/>
        <v>1020608733.6599998</v>
      </c>
      <c r="G10" s="12">
        <f t="shared" si="1"/>
        <v>2343019998.2399998</v>
      </c>
      <c r="H10" s="29"/>
      <c r="I10" s="30"/>
      <c r="J10" s="28"/>
      <c r="K10" s="29"/>
      <c r="L10" s="29"/>
      <c r="M10" s="29"/>
      <c r="N10" s="29"/>
    </row>
    <row r="11" spans="1:14" x14ac:dyDescent="0.25">
      <c r="A11" s="13" t="s">
        <v>11</v>
      </c>
      <c r="B11" s="14">
        <f t="shared" ref="B11:G11" si="2">SUM(B12:B35)</f>
        <v>1929326000</v>
      </c>
      <c r="C11" s="14">
        <f t="shared" si="2"/>
        <v>3245731.9</v>
      </c>
      <c r="D11" s="14">
        <f t="shared" si="2"/>
        <v>0</v>
      </c>
      <c r="E11" s="14">
        <f t="shared" si="2"/>
        <v>1932571731.9000001</v>
      </c>
      <c r="F11" s="14">
        <f t="shared" si="2"/>
        <v>374184634.65000004</v>
      </c>
      <c r="G11" s="14">
        <f t="shared" si="2"/>
        <v>1558387097.2499998</v>
      </c>
      <c r="H11" s="28"/>
      <c r="I11" s="29"/>
      <c r="J11" s="29"/>
      <c r="K11" s="29"/>
      <c r="L11" s="29"/>
      <c r="M11" s="29"/>
      <c r="N11" s="29"/>
    </row>
    <row r="12" spans="1:14" x14ac:dyDescent="0.25">
      <c r="A12" s="15" t="s">
        <v>12</v>
      </c>
      <c r="B12" s="16">
        <v>646500000</v>
      </c>
      <c r="C12" s="16">
        <v>0</v>
      </c>
      <c r="D12" s="16">
        <v>0</v>
      </c>
      <c r="E12" s="16">
        <f>+B12+C12+D12</f>
        <v>646500000</v>
      </c>
      <c r="F12" s="16">
        <v>133843123.56000006</v>
      </c>
      <c r="G12" s="16">
        <f>+E12-F12</f>
        <v>512656876.43999994</v>
      </c>
      <c r="H12" s="38"/>
      <c r="I12" s="38"/>
      <c r="J12" s="38"/>
      <c r="K12" s="29"/>
      <c r="L12" s="29"/>
      <c r="M12" s="29"/>
      <c r="N12" s="29"/>
    </row>
    <row r="13" spans="1:14" x14ac:dyDescent="0.25">
      <c r="A13" s="15" t="s">
        <v>13</v>
      </c>
      <c r="B13" s="16">
        <v>160400000</v>
      </c>
      <c r="C13" s="16">
        <v>0</v>
      </c>
      <c r="D13" s="16">
        <v>0</v>
      </c>
      <c r="E13" s="16">
        <f t="shared" ref="E13:E59" si="3">+B13+C13+D13</f>
        <v>160400000</v>
      </c>
      <c r="F13" s="16">
        <v>43935450.569999978</v>
      </c>
      <c r="G13" s="16">
        <f t="shared" ref="G13:G61" si="4">+E13-F13</f>
        <v>116464549.43000002</v>
      </c>
      <c r="H13" s="30"/>
      <c r="I13" s="29"/>
      <c r="J13" s="29"/>
      <c r="K13" s="29"/>
      <c r="L13" s="29"/>
      <c r="M13" s="29"/>
      <c r="N13" s="29"/>
    </row>
    <row r="14" spans="1:14" x14ac:dyDescent="0.25">
      <c r="A14" s="15" t="s">
        <v>14</v>
      </c>
      <c r="B14" s="16">
        <v>96700000</v>
      </c>
      <c r="C14" s="16">
        <v>0</v>
      </c>
      <c r="D14" s="16">
        <v>0</v>
      </c>
      <c r="E14" s="16">
        <f t="shared" si="3"/>
        <v>96700000</v>
      </c>
      <c r="F14" s="16">
        <v>24154239.300000019</v>
      </c>
      <c r="G14" s="16">
        <f t="shared" si="4"/>
        <v>72545760.699999988</v>
      </c>
      <c r="H14" s="30"/>
      <c r="I14" s="29"/>
      <c r="J14" s="29"/>
      <c r="K14" s="29"/>
      <c r="L14" s="29"/>
      <c r="M14" s="29"/>
      <c r="N14" s="29"/>
    </row>
    <row r="15" spans="1:14" x14ac:dyDescent="0.25">
      <c r="A15" s="15" t="s">
        <v>15</v>
      </c>
      <c r="B15" s="16">
        <v>375000</v>
      </c>
      <c r="C15" s="16">
        <v>0</v>
      </c>
      <c r="D15" s="16">
        <v>0</v>
      </c>
      <c r="E15" s="16">
        <f t="shared" si="3"/>
        <v>375000</v>
      </c>
      <c r="F15" s="16">
        <v>70693.869999999981</v>
      </c>
      <c r="G15" s="16">
        <f t="shared" si="4"/>
        <v>304306.13</v>
      </c>
      <c r="H15" s="30"/>
      <c r="I15" s="29"/>
      <c r="J15" s="29"/>
      <c r="K15" s="29"/>
      <c r="L15" s="29"/>
      <c r="M15" s="29"/>
      <c r="N15" s="29"/>
    </row>
    <row r="16" spans="1:14" x14ac:dyDescent="0.25">
      <c r="A16" s="15" t="s">
        <v>16</v>
      </c>
      <c r="B16" s="16">
        <v>12000</v>
      </c>
      <c r="C16" s="16">
        <v>0</v>
      </c>
      <c r="D16" s="16">
        <v>0</v>
      </c>
      <c r="E16" s="16">
        <f t="shared" si="3"/>
        <v>12000</v>
      </c>
      <c r="F16" s="16">
        <v>0</v>
      </c>
      <c r="G16" s="16">
        <f t="shared" si="4"/>
        <v>12000</v>
      </c>
      <c r="H16" s="30"/>
      <c r="I16" s="29"/>
      <c r="J16" s="29"/>
      <c r="K16" s="29"/>
      <c r="L16" s="29"/>
      <c r="M16" s="29"/>
      <c r="N16" s="29"/>
    </row>
    <row r="17" spans="1:14" x14ac:dyDescent="0.25">
      <c r="A17" s="15" t="s">
        <v>17</v>
      </c>
      <c r="B17" s="16">
        <v>524000</v>
      </c>
      <c r="C17" s="16">
        <v>0</v>
      </c>
      <c r="D17" s="16">
        <v>0</v>
      </c>
      <c r="E17" s="16">
        <f t="shared" si="3"/>
        <v>524000</v>
      </c>
      <c r="F17" s="16">
        <v>82706.41</v>
      </c>
      <c r="G17" s="16">
        <f t="shared" si="4"/>
        <v>441293.58999999997</v>
      </c>
      <c r="H17" s="30"/>
      <c r="I17" s="29"/>
      <c r="J17" s="29"/>
      <c r="K17" s="29"/>
      <c r="L17" s="29"/>
      <c r="M17" s="29"/>
      <c r="N17" s="29"/>
    </row>
    <row r="18" spans="1:14" x14ac:dyDescent="0.25">
      <c r="A18" s="15" t="s">
        <v>18</v>
      </c>
      <c r="B18" s="16">
        <v>241000</v>
      </c>
      <c r="C18" s="16">
        <v>0</v>
      </c>
      <c r="D18" s="16">
        <v>0</v>
      </c>
      <c r="E18" s="16">
        <f t="shared" si="3"/>
        <v>241000</v>
      </c>
      <c r="F18" s="16">
        <v>24229.669999999995</v>
      </c>
      <c r="G18" s="16">
        <f t="shared" si="4"/>
        <v>216770.33000000002</v>
      </c>
      <c r="H18" s="30"/>
      <c r="I18" s="29"/>
      <c r="J18" s="29"/>
      <c r="K18" s="29"/>
      <c r="L18" s="29"/>
      <c r="M18" s="29"/>
      <c r="N18" s="29"/>
    </row>
    <row r="19" spans="1:14" x14ac:dyDescent="0.25">
      <c r="A19" s="15" t="s">
        <v>19</v>
      </c>
      <c r="B19" s="16">
        <v>531000000</v>
      </c>
      <c r="C19" s="16">
        <v>0</v>
      </c>
      <c r="D19" s="16">
        <v>0</v>
      </c>
      <c r="E19" s="16">
        <f t="shared" si="3"/>
        <v>531000000</v>
      </c>
      <c r="F19" s="16">
        <v>65156942.019999951</v>
      </c>
      <c r="G19" s="16">
        <f t="shared" si="4"/>
        <v>465843057.98000002</v>
      </c>
      <c r="H19" s="30"/>
      <c r="I19" s="29"/>
      <c r="J19" s="29"/>
      <c r="K19" s="29"/>
      <c r="L19" s="29"/>
      <c r="M19" s="29"/>
      <c r="N19" s="29"/>
    </row>
    <row r="20" spans="1:14" x14ac:dyDescent="0.25">
      <c r="A20" s="15" t="s">
        <v>19</v>
      </c>
      <c r="B20" s="16">
        <v>149200000</v>
      </c>
      <c r="C20" s="16">
        <v>0</v>
      </c>
      <c r="D20" s="16">
        <v>0</v>
      </c>
      <c r="E20" s="16">
        <f t="shared" si="3"/>
        <v>149200000</v>
      </c>
      <c r="F20" s="16">
        <v>46939109.090000056</v>
      </c>
      <c r="G20" s="16">
        <f t="shared" si="4"/>
        <v>102260890.90999994</v>
      </c>
      <c r="H20" s="30"/>
      <c r="I20" s="29"/>
      <c r="J20" s="29"/>
      <c r="K20" s="29"/>
      <c r="L20" s="29"/>
      <c r="M20" s="29"/>
      <c r="N20" s="29"/>
    </row>
    <row r="21" spans="1:14" x14ac:dyDescent="0.25">
      <c r="A21" s="15" t="s">
        <v>20</v>
      </c>
      <c r="B21" s="16">
        <v>19300000</v>
      </c>
      <c r="C21" s="16">
        <v>0</v>
      </c>
      <c r="D21" s="16">
        <v>0</v>
      </c>
      <c r="E21" s="16">
        <f t="shared" si="3"/>
        <v>19300000</v>
      </c>
      <c r="F21" s="16">
        <v>2606750.5999999992</v>
      </c>
      <c r="G21" s="16">
        <f t="shared" si="4"/>
        <v>16693249.4</v>
      </c>
      <c r="H21" s="30"/>
      <c r="I21" s="29"/>
      <c r="J21" s="29"/>
      <c r="K21" s="29"/>
      <c r="L21" s="29"/>
      <c r="M21" s="29"/>
      <c r="N21" s="29"/>
    </row>
    <row r="22" spans="1:14" x14ac:dyDescent="0.25">
      <c r="A22" s="15" t="s">
        <v>21</v>
      </c>
      <c r="B22" s="16">
        <v>5547000</v>
      </c>
      <c r="C22" s="16">
        <v>0</v>
      </c>
      <c r="D22" s="16">
        <v>0</v>
      </c>
      <c r="E22" s="16">
        <f t="shared" si="3"/>
        <v>5547000</v>
      </c>
      <c r="F22" s="16">
        <v>1633042.330000001</v>
      </c>
      <c r="G22" s="16">
        <f t="shared" si="4"/>
        <v>3913957.669999999</v>
      </c>
      <c r="H22" s="30"/>
      <c r="I22" s="29"/>
      <c r="J22" s="29"/>
      <c r="K22" s="29"/>
      <c r="L22" s="29"/>
      <c r="M22" s="29"/>
      <c r="N22" s="29"/>
    </row>
    <row r="23" spans="1:14" x14ac:dyDescent="0.25">
      <c r="A23" s="15" t="s">
        <v>22</v>
      </c>
      <c r="B23" s="16">
        <v>19453000</v>
      </c>
      <c r="C23" s="16">
        <v>0</v>
      </c>
      <c r="D23" s="16">
        <v>0</v>
      </c>
      <c r="E23" s="16">
        <f t="shared" si="3"/>
        <v>19453000</v>
      </c>
      <c r="F23" s="16">
        <v>2056712.6099999982</v>
      </c>
      <c r="G23" s="16">
        <f t="shared" si="4"/>
        <v>17396287.390000001</v>
      </c>
      <c r="H23" s="30"/>
      <c r="I23" s="29"/>
      <c r="J23" s="29"/>
      <c r="K23" s="29"/>
      <c r="L23" s="29"/>
      <c r="M23" s="29"/>
      <c r="N23" s="29"/>
    </row>
    <row r="24" spans="1:14" x14ac:dyDescent="0.25">
      <c r="A24" s="15" t="s">
        <v>23</v>
      </c>
      <c r="B24" s="16">
        <v>72000</v>
      </c>
      <c r="C24" s="16">
        <v>0</v>
      </c>
      <c r="D24" s="16">
        <v>0</v>
      </c>
      <c r="E24" s="16">
        <f t="shared" si="3"/>
        <v>72000</v>
      </c>
      <c r="F24" s="16">
        <v>0</v>
      </c>
      <c r="G24" s="16">
        <f t="shared" si="4"/>
        <v>72000</v>
      </c>
      <c r="H24" s="30"/>
      <c r="I24" s="29"/>
      <c r="J24" s="29"/>
      <c r="K24" s="29"/>
      <c r="L24" s="29"/>
      <c r="M24" s="29"/>
      <c r="N24" s="29"/>
    </row>
    <row r="25" spans="1:14" x14ac:dyDescent="0.25">
      <c r="A25" s="15" t="s">
        <v>24</v>
      </c>
      <c r="B25" s="16">
        <v>109700000</v>
      </c>
      <c r="C25" s="16">
        <v>0</v>
      </c>
      <c r="D25" s="16">
        <v>0</v>
      </c>
      <c r="E25" s="16">
        <f t="shared" si="3"/>
        <v>109700000</v>
      </c>
      <c r="F25" s="16">
        <v>19883497.870000001</v>
      </c>
      <c r="G25" s="16">
        <f t="shared" si="4"/>
        <v>89816502.129999995</v>
      </c>
      <c r="H25" s="30"/>
      <c r="I25" s="29"/>
      <c r="J25" s="29"/>
      <c r="K25" s="29"/>
      <c r="L25" s="29"/>
      <c r="M25" s="29"/>
      <c r="N25" s="29"/>
    </row>
    <row r="26" spans="1:14" x14ac:dyDescent="0.25">
      <c r="A26" s="15" t="s">
        <v>25</v>
      </c>
      <c r="B26" s="16">
        <v>51180000</v>
      </c>
      <c r="C26" s="16">
        <v>0</v>
      </c>
      <c r="D26" s="16">
        <v>0</v>
      </c>
      <c r="E26" s="16">
        <f t="shared" si="3"/>
        <v>51180000</v>
      </c>
      <c r="F26" s="16">
        <v>6621322.0499999998</v>
      </c>
      <c r="G26" s="16">
        <f t="shared" si="4"/>
        <v>44558677.950000003</v>
      </c>
      <c r="H26" s="30"/>
      <c r="I26" s="29"/>
      <c r="J26" s="29"/>
      <c r="K26" s="29"/>
      <c r="L26" s="29"/>
      <c r="M26" s="29"/>
      <c r="N26" s="29"/>
    </row>
    <row r="27" spans="1:14" x14ac:dyDescent="0.25">
      <c r="A27" s="15" t="s">
        <v>26</v>
      </c>
      <c r="B27" s="16">
        <v>1000000</v>
      </c>
      <c r="C27" s="16">
        <v>3245731.9</v>
      </c>
      <c r="D27" s="16">
        <v>0</v>
      </c>
      <c r="E27" s="16">
        <f t="shared" si="3"/>
        <v>4245731.9000000004</v>
      </c>
      <c r="F27" s="16">
        <v>4327086.1400000006</v>
      </c>
      <c r="G27" s="16">
        <f t="shared" si="4"/>
        <v>-81354.240000000224</v>
      </c>
      <c r="H27" s="30"/>
      <c r="I27" s="29"/>
      <c r="J27" s="29"/>
      <c r="K27" s="29"/>
      <c r="L27" s="29"/>
      <c r="M27" s="29"/>
      <c r="N27" s="29"/>
    </row>
    <row r="28" spans="1:14" x14ac:dyDescent="0.25">
      <c r="A28" s="15" t="s">
        <v>27</v>
      </c>
      <c r="B28" s="16">
        <v>5480000</v>
      </c>
      <c r="C28" s="16">
        <v>0</v>
      </c>
      <c r="D28" s="16">
        <v>0</v>
      </c>
      <c r="E28" s="16">
        <f t="shared" si="3"/>
        <v>5480000</v>
      </c>
      <c r="F28" s="16">
        <v>585256.77</v>
      </c>
      <c r="G28" s="16">
        <f t="shared" si="4"/>
        <v>4894743.2300000004</v>
      </c>
      <c r="H28" s="30"/>
      <c r="I28" s="29"/>
      <c r="J28" s="29"/>
      <c r="K28" s="29"/>
      <c r="L28" s="29"/>
      <c r="M28" s="29"/>
      <c r="N28" s="29"/>
    </row>
    <row r="29" spans="1:14" x14ac:dyDescent="0.25">
      <c r="A29" s="15" t="s">
        <v>28</v>
      </c>
      <c r="B29" s="16">
        <v>64200000</v>
      </c>
      <c r="C29" s="16">
        <v>0</v>
      </c>
      <c r="D29" s="16">
        <v>0</v>
      </c>
      <c r="E29" s="16">
        <f t="shared" si="3"/>
        <v>64200000</v>
      </c>
      <c r="F29" s="16">
        <v>9211622.419999985</v>
      </c>
      <c r="G29" s="16">
        <f t="shared" si="4"/>
        <v>54988377.580000013</v>
      </c>
      <c r="H29" s="30"/>
      <c r="I29" s="29"/>
      <c r="J29" s="29"/>
      <c r="K29" s="29"/>
      <c r="L29" s="29"/>
      <c r="M29" s="29"/>
      <c r="N29" s="29"/>
    </row>
    <row r="30" spans="1:14" x14ac:dyDescent="0.25">
      <c r="A30" s="15" t="s">
        <v>29</v>
      </c>
      <c r="B30" s="16">
        <v>1742000</v>
      </c>
      <c r="C30" s="16">
        <v>0</v>
      </c>
      <c r="D30" s="16">
        <v>0</v>
      </c>
      <c r="E30" s="16">
        <f t="shared" si="3"/>
        <v>1742000</v>
      </c>
      <c r="F30" s="16">
        <v>0</v>
      </c>
      <c r="G30" s="16">
        <f t="shared" si="4"/>
        <v>1742000</v>
      </c>
      <c r="H30" s="30"/>
      <c r="I30" s="29"/>
      <c r="J30" s="29"/>
      <c r="K30" s="29"/>
      <c r="L30" s="29"/>
      <c r="M30" s="29"/>
      <c r="N30" s="29"/>
    </row>
    <row r="31" spans="1:14" x14ac:dyDescent="0.25">
      <c r="A31" s="15" t="s">
        <v>30</v>
      </c>
      <c r="B31" s="16">
        <v>12000000</v>
      </c>
      <c r="C31" s="16">
        <v>0</v>
      </c>
      <c r="D31" s="16">
        <v>0</v>
      </c>
      <c r="E31" s="16">
        <f t="shared" si="3"/>
        <v>12000000</v>
      </c>
      <c r="F31" s="16">
        <v>0</v>
      </c>
      <c r="G31" s="16">
        <f t="shared" si="4"/>
        <v>12000000</v>
      </c>
      <c r="H31" s="30"/>
      <c r="I31" s="29"/>
      <c r="J31" s="29"/>
      <c r="K31" s="29"/>
      <c r="L31" s="29"/>
      <c r="M31" s="29"/>
      <c r="N31" s="29"/>
    </row>
    <row r="32" spans="1:14" x14ac:dyDescent="0.25">
      <c r="A32" s="15" t="s">
        <v>31</v>
      </c>
      <c r="B32" s="16">
        <v>47300000</v>
      </c>
      <c r="C32" s="16">
        <v>0</v>
      </c>
      <c r="D32" s="16">
        <v>0</v>
      </c>
      <c r="E32" s="16">
        <f t="shared" si="3"/>
        <v>47300000</v>
      </c>
      <c r="F32" s="16">
        <v>10761802.4</v>
      </c>
      <c r="G32" s="16">
        <f t="shared" si="4"/>
        <v>36538197.600000001</v>
      </c>
      <c r="H32" s="30"/>
      <c r="I32" s="29"/>
      <c r="J32" s="29"/>
      <c r="K32" s="29"/>
      <c r="L32" s="29"/>
      <c r="M32" s="29"/>
      <c r="N32" s="29"/>
    </row>
    <row r="33" spans="1:14" x14ac:dyDescent="0.25">
      <c r="A33" s="15" t="s">
        <v>32</v>
      </c>
      <c r="B33" s="16">
        <v>7400000</v>
      </c>
      <c r="C33" s="16">
        <v>0</v>
      </c>
      <c r="D33" s="16">
        <v>0</v>
      </c>
      <c r="E33" s="16">
        <f t="shared" si="3"/>
        <v>7400000</v>
      </c>
      <c r="F33" s="16">
        <v>2011660</v>
      </c>
      <c r="G33" s="16">
        <f t="shared" si="4"/>
        <v>5388340</v>
      </c>
      <c r="H33" s="30"/>
      <c r="I33" s="29"/>
      <c r="J33" s="29"/>
      <c r="K33" s="29"/>
      <c r="L33" s="29"/>
      <c r="M33" s="29"/>
      <c r="N33" s="29"/>
    </row>
    <row r="34" spans="1:14" x14ac:dyDescent="0.25">
      <c r="A34" s="15" t="s">
        <v>33</v>
      </c>
      <c r="B34" s="16">
        <v>0</v>
      </c>
      <c r="C34" s="16">
        <v>0</v>
      </c>
      <c r="D34" s="16">
        <v>0</v>
      </c>
      <c r="E34" s="16">
        <f t="shared" si="3"/>
        <v>0</v>
      </c>
      <c r="F34" s="16">
        <v>66212.97</v>
      </c>
      <c r="G34" s="16">
        <f t="shared" si="4"/>
        <v>-66212.97</v>
      </c>
      <c r="H34" s="30"/>
      <c r="I34" s="29"/>
      <c r="J34" s="29"/>
      <c r="K34" s="29"/>
      <c r="L34" s="29"/>
      <c r="M34" s="29"/>
      <c r="N34" s="29"/>
    </row>
    <row r="35" spans="1:14" x14ac:dyDescent="0.25">
      <c r="A35" s="15" t="s">
        <v>34</v>
      </c>
      <c r="B35" s="16">
        <v>0</v>
      </c>
      <c r="C35" s="16">
        <v>0</v>
      </c>
      <c r="D35" s="16">
        <v>0</v>
      </c>
      <c r="E35" s="16">
        <f t="shared" si="3"/>
        <v>0</v>
      </c>
      <c r="F35" s="16">
        <v>213174</v>
      </c>
      <c r="G35" s="16">
        <f t="shared" si="4"/>
        <v>-213174</v>
      </c>
      <c r="H35" s="30"/>
      <c r="I35" s="29"/>
      <c r="J35" s="29"/>
      <c r="K35" s="29"/>
      <c r="L35" s="29"/>
      <c r="M35" s="29"/>
      <c r="N35" s="29"/>
    </row>
    <row r="36" spans="1:14" x14ac:dyDescent="0.25">
      <c r="A36" s="13" t="s">
        <v>35</v>
      </c>
      <c r="B36" s="12">
        <f t="shared" ref="B36:G36" si="5">SUM(B37:B61)</f>
        <v>1431057000</v>
      </c>
      <c r="C36" s="12">
        <f t="shared" si="5"/>
        <v>0</v>
      </c>
      <c r="D36" s="12">
        <f t="shared" si="5"/>
        <v>0</v>
      </c>
      <c r="E36" s="12">
        <f t="shared" si="5"/>
        <v>1431057000</v>
      </c>
      <c r="F36" s="12">
        <f t="shared" si="5"/>
        <v>646424099.00999987</v>
      </c>
      <c r="G36" s="12">
        <f t="shared" si="5"/>
        <v>784632900.99000013</v>
      </c>
      <c r="H36" s="30"/>
      <c r="I36" s="30"/>
      <c r="J36" s="29"/>
      <c r="K36" s="29"/>
      <c r="L36" s="29"/>
      <c r="M36" s="29"/>
      <c r="N36" s="29"/>
    </row>
    <row r="37" spans="1:14" x14ac:dyDescent="0.25">
      <c r="A37" s="15" t="s">
        <v>36</v>
      </c>
      <c r="B37" s="16">
        <v>12560000</v>
      </c>
      <c r="C37" s="16">
        <v>0</v>
      </c>
      <c r="D37" s="16">
        <v>0</v>
      </c>
      <c r="E37" s="16">
        <f t="shared" si="3"/>
        <v>12560000</v>
      </c>
      <c r="F37" s="16">
        <v>718286.66999999981</v>
      </c>
      <c r="G37" s="16">
        <f t="shared" si="4"/>
        <v>11841713.33</v>
      </c>
      <c r="H37" s="29"/>
      <c r="I37" s="29"/>
      <c r="J37" s="29"/>
      <c r="K37" s="29"/>
      <c r="L37" s="29"/>
      <c r="M37" s="29"/>
      <c r="N37" s="29"/>
    </row>
    <row r="38" spans="1:14" x14ac:dyDescent="0.25">
      <c r="A38" s="15" t="s">
        <v>37</v>
      </c>
      <c r="B38" s="16">
        <v>7600000</v>
      </c>
      <c r="C38" s="16">
        <v>0</v>
      </c>
      <c r="D38" s="16">
        <v>0</v>
      </c>
      <c r="E38" s="16">
        <f t="shared" si="3"/>
        <v>7600000</v>
      </c>
      <c r="F38" s="16">
        <v>2585405.9999999986</v>
      </c>
      <c r="G38" s="16">
        <f t="shared" si="4"/>
        <v>5014594.0000000019</v>
      </c>
      <c r="H38" s="29"/>
      <c r="I38" s="29"/>
      <c r="J38" s="29"/>
      <c r="K38" s="29"/>
      <c r="L38" s="29"/>
      <c r="M38" s="29"/>
      <c r="N38" s="29"/>
    </row>
    <row r="39" spans="1:14" x14ac:dyDescent="0.25">
      <c r="A39" s="15" t="s">
        <v>38</v>
      </c>
      <c r="B39" s="16">
        <v>53900000</v>
      </c>
      <c r="C39" s="16">
        <v>0</v>
      </c>
      <c r="D39" s="16">
        <v>0</v>
      </c>
      <c r="E39" s="16">
        <f t="shared" si="3"/>
        <v>53900000</v>
      </c>
      <c r="F39" s="16">
        <v>13628918.070000002</v>
      </c>
      <c r="G39" s="16">
        <f t="shared" si="4"/>
        <v>40271081.93</v>
      </c>
      <c r="H39" s="29"/>
      <c r="I39" s="29"/>
      <c r="J39" s="29"/>
      <c r="K39" s="29"/>
      <c r="L39" s="29"/>
      <c r="M39" s="29"/>
      <c r="N39" s="29"/>
    </row>
    <row r="40" spans="1:14" x14ac:dyDescent="0.25">
      <c r="A40" s="15" t="s">
        <v>39</v>
      </c>
      <c r="B40" s="16">
        <v>70550000</v>
      </c>
      <c r="C40" s="16">
        <v>0</v>
      </c>
      <c r="D40" s="16">
        <v>0</v>
      </c>
      <c r="E40" s="16">
        <f t="shared" si="3"/>
        <v>70550000</v>
      </c>
      <c r="F40" s="16">
        <v>7724016.1499999985</v>
      </c>
      <c r="G40" s="16">
        <f t="shared" si="4"/>
        <v>62825983.850000001</v>
      </c>
      <c r="H40" s="29"/>
      <c r="I40" s="29"/>
      <c r="J40" s="29"/>
      <c r="K40" s="29"/>
      <c r="L40" s="29"/>
      <c r="M40" s="29"/>
      <c r="N40" s="29"/>
    </row>
    <row r="41" spans="1:14" x14ac:dyDescent="0.25">
      <c r="A41" s="15" t="s">
        <v>40</v>
      </c>
      <c r="B41" s="16">
        <v>10000</v>
      </c>
      <c r="C41" s="16">
        <v>0</v>
      </c>
      <c r="D41" s="16">
        <v>0</v>
      </c>
      <c r="E41" s="16">
        <f t="shared" si="3"/>
        <v>10000</v>
      </c>
      <c r="F41" s="16">
        <v>0</v>
      </c>
      <c r="G41" s="16">
        <f t="shared" si="4"/>
        <v>10000</v>
      </c>
      <c r="H41" s="29"/>
      <c r="I41" s="29"/>
      <c r="J41" s="29"/>
      <c r="K41" s="29"/>
      <c r="L41" s="29"/>
      <c r="M41" s="29"/>
      <c r="N41" s="29"/>
    </row>
    <row r="42" spans="1:14" x14ac:dyDescent="0.25">
      <c r="A42" s="15" t="s">
        <v>41</v>
      </c>
      <c r="B42" s="16">
        <v>1000</v>
      </c>
      <c r="C42" s="16">
        <v>0</v>
      </c>
      <c r="D42" s="16">
        <v>0</v>
      </c>
      <c r="E42" s="16">
        <f t="shared" si="3"/>
        <v>1000</v>
      </c>
      <c r="F42" s="16">
        <v>0</v>
      </c>
      <c r="G42" s="16">
        <f t="shared" si="4"/>
        <v>1000</v>
      </c>
      <c r="H42" s="29"/>
      <c r="I42" s="29"/>
      <c r="J42" s="29"/>
      <c r="K42" s="29"/>
      <c r="L42" s="29"/>
      <c r="M42" s="29"/>
      <c r="N42" s="29"/>
    </row>
    <row r="43" spans="1:14" x14ac:dyDescent="0.25">
      <c r="A43" s="15" t="s">
        <v>42</v>
      </c>
      <c r="B43" s="16">
        <v>10580000</v>
      </c>
      <c r="C43" s="16">
        <v>0</v>
      </c>
      <c r="D43" s="16">
        <v>0</v>
      </c>
      <c r="E43" s="16">
        <f t="shared" si="3"/>
        <v>10580000</v>
      </c>
      <c r="F43" s="16">
        <v>117850</v>
      </c>
      <c r="G43" s="16">
        <f t="shared" si="4"/>
        <v>10462150</v>
      </c>
      <c r="H43" s="29"/>
      <c r="I43" s="29"/>
      <c r="J43" s="29"/>
      <c r="K43" s="29"/>
      <c r="L43" s="29"/>
      <c r="M43" s="29"/>
      <c r="N43" s="29"/>
    </row>
    <row r="44" spans="1:14" x14ac:dyDescent="0.25">
      <c r="A44" s="15" t="s">
        <v>43</v>
      </c>
      <c r="B44" s="16">
        <v>87000</v>
      </c>
      <c r="C44" s="16">
        <v>0</v>
      </c>
      <c r="D44" s="16">
        <v>0</v>
      </c>
      <c r="E44" s="16">
        <f t="shared" si="3"/>
        <v>87000</v>
      </c>
      <c r="F44" s="16">
        <v>7878</v>
      </c>
      <c r="G44" s="16">
        <f t="shared" si="4"/>
        <v>79122</v>
      </c>
      <c r="H44" s="29"/>
      <c r="I44" s="39"/>
      <c r="J44" s="29"/>
      <c r="K44" s="29"/>
      <c r="L44" s="29"/>
      <c r="M44" s="29"/>
      <c r="N44" s="29"/>
    </row>
    <row r="45" spans="1:14" x14ac:dyDescent="0.25">
      <c r="A45" s="15" t="s">
        <v>44</v>
      </c>
      <c r="B45" s="16">
        <v>14050000</v>
      </c>
      <c r="C45" s="16">
        <v>0</v>
      </c>
      <c r="D45" s="16">
        <v>0</v>
      </c>
      <c r="E45" s="16">
        <f t="shared" si="3"/>
        <v>14050000</v>
      </c>
      <c r="F45" s="16">
        <v>1015372.29</v>
      </c>
      <c r="G45" s="16">
        <f t="shared" si="4"/>
        <v>13034627.710000001</v>
      </c>
      <c r="H45" s="29"/>
      <c r="I45" s="39"/>
      <c r="J45" s="29"/>
      <c r="K45" s="29"/>
      <c r="L45" s="29"/>
      <c r="M45" s="29"/>
      <c r="N45" s="29"/>
    </row>
    <row r="46" spans="1:14" x14ac:dyDescent="0.25">
      <c r="A46" s="15" t="s">
        <v>45</v>
      </c>
      <c r="B46" s="16">
        <v>30960000</v>
      </c>
      <c r="C46" s="16">
        <v>0</v>
      </c>
      <c r="D46" s="16">
        <v>0</v>
      </c>
      <c r="E46" s="16">
        <f t="shared" si="3"/>
        <v>30960000</v>
      </c>
      <c r="F46" s="16">
        <v>4469317.7899999991</v>
      </c>
      <c r="G46" s="16">
        <f t="shared" si="4"/>
        <v>26490682.210000001</v>
      </c>
      <c r="H46" s="29"/>
      <c r="I46" s="39"/>
      <c r="J46" s="29"/>
      <c r="K46" s="29"/>
      <c r="L46" s="29"/>
      <c r="M46" s="29"/>
      <c r="N46" s="29"/>
    </row>
    <row r="47" spans="1:14" x14ac:dyDescent="0.25">
      <c r="A47" s="15" t="s">
        <v>46</v>
      </c>
      <c r="B47" s="16">
        <v>69560000</v>
      </c>
      <c r="C47" s="16">
        <v>0</v>
      </c>
      <c r="D47" s="16">
        <v>0</v>
      </c>
      <c r="E47" s="16">
        <f t="shared" si="3"/>
        <v>69560000</v>
      </c>
      <c r="F47" s="16">
        <v>6701142.5599999996</v>
      </c>
      <c r="G47" s="16">
        <f t="shared" si="4"/>
        <v>62858857.439999998</v>
      </c>
      <c r="H47" s="29"/>
      <c r="I47" s="39"/>
      <c r="J47" s="29"/>
      <c r="K47" s="29"/>
      <c r="L47" s="29"/>
      <c r="M47" s="29"/>
      <c r="N47" s="29"/>
    </row>
    <row r="48" spans="1:14" x14ac:dyDescent="0.25">
      <c r="A48" s="15" t="s">
        <v>47</v>
      </c>
      <c r="B48" s="16">
        <v>1895000</v>
      </c>
      <c r="C48" s="16">
        <v>0</v>
      </c>
      <c r="D48" s="16">
        <v>0</v>
      </c>
      <c r="E48" s="16">
        <f t="shared" si="3"/>
        <v>1895000</v>
      </c>
      <c r="F48" s="16">
        <v>242091.3</v>
      </c>
      <c r="G48" s="16">
        <f t="shared" si="4"/>
        <v>1652908.7</v>
      </c>
      <c r="H48" s="29"/>
      <c r="I48" s="39"/>
      <c r="J48" s="29"/>
      <c r="K48" s="29"/>
      <c r="L48" s="29"/>
      <c r="M48" s="29"/>
      <c r="N48" s="29"/>
    </row>
    <row r="49" spans="1:14" x14ac:dyDescent="0.25">
      <c r="A49" s="15" t="s">
        <v>48</v>
      </c>
      <c r="B49" s="16">
        <v>21340000</v>
      </c>
      <c r="C49" s="16">
        <v>0</v>
      </c>
      <c r="D49" s="16">
        <v>0</v>
      </c>
      <c r="E49" s="16">
        <f t="shared" si="3"/>
        <v>21340000</v>
      </c>
      <c r="F49" s="16">
        <v>3386950</v>
      </c>
      <c r="G49" s="16">
        <f t="shared" si="4"/>
        <v>17953050</v>
      </c>
      <c r="H49" s="29"/>
      <c r="I49" s="39"/>
      <c r="J49" s="29"/>
      <c r="K49" s="29"/>
      <c r="L49" s="29"/>
      <c r="M49" s="29"/>
      <c r="N49" s="29"/>
    </row>
    <row r="50" spans="1:14" x14ac:dyDescent="0.25">
      <c r="A50" s="15" t="s">
        <v>49</v>
      </c>
      <c r="B50" s="16">
        <v>129000</v>
      </c>
      <c r="C50" s="16">
        <v>0</v>
      </c>
      <c r="D50" s="16">
        <v>0</v>
      </c>
      <c r="E50" s="16">
        <f t="shared" si="3"/>
        <v>129000</v>
      </c>
      <c r="F50" s="16">
        <v>12556.66</v>
      </c>
      <c r="G50" s="16">
        <f t="shared" si="4"/>
        <v>116443.34</v>
      </c>
      <c r="H50" s="29"/>
      <c r="I50" s="39"/>
      <c r="J50" s="29"/>
      <c r="K50" s="29"/>
      <c r="L50" s="29"/>
      <c r="M50" s="29"/>
      <c r="N50" s="29"/>
    </row>
    <row r="51" spans="1:14" x14ac:dyDescent="0.25">
      <c r="A51" s="15" t="s">
        <v>50</v>
      </c>
      <c r="B51" s="16">
        <v>265000000</v>
      </c>
      <c r="C51" s="16">
        <v>0</v>
      </c>
      <c r="D51" s="16">
        <v>0</v>
      </c>
      <c r="E51" s="16">
        <f t="shared" si="3"/>
        <v>265000000</v>
      </c>
      <c r="F51" s="16">
        <v>6537110.1500000097</v>
      </c>
      <c r="G51" s="16">
        <f t="shared" si="4"/>
        <v>258462889.84999999</v>
      </c>
      <c r="H51" s="29"/>
      <c r="I51" s="39"/>
      <c r="J51" s="29"/>
      <c r="K51" s="29"/>
      <c r="L51" s="29"/>
      <c r="M51" s="29"/>
      <c r="N51" s="29"/>
    </row>
    <row r="52" spans="1:14" x14ac:dyDescent="0.25">
      <c r="A52" s="15" t="s">
        <v>51</v>
      </c>
      <c r="B52" s="16">
        <v>855000000</v>
      </c>
      <c r="C52" s="16">
        <v>0</v>
      </c>
      <c r="D52" s="16">
        <v>0</v>
      </c>
      <c r="E52" s="16">
        <f t="shared" si="3"/>
        <v>855000000</v>
      </c>
      <c r="F52" s="16">
        <v>594139272.43999994</v>
      </c>
      <c r="G52" s="16">
        <f t="shared" si="4"/>
        <v>260860727.56000006</v>
      </c>
      <c r="H52" s="29"/>
      <c r="I52" s="39"/>
      <c r="J52" s="29"/>
      <c r="K52" s="29"/>
      <c r="L52" s="29"/>
      <c r="M52" s="29"/>
      <c r="N52" s="29"/>
    </row>
    <row r="53" spans="1:14" x14ac:dyDescent="0.25">
      <c r="A53" s="15" t="s">
        <v>52</v>
      </c>
      <c r="B53" s="16">
        <v>310000</v>
      </c>
      <c r="C53" s="16">
        <v>0</v>
      </c>
      <c r="D53" s="16">
        <v>0</v>
      </c>
      <c r="E53" s="16">
        <f t="shared" si="3"/>
        <v>310000</v>
      </c>
      <c r="F53" s="16">
        <v>399834.99999999994</v>
      </c>
      <c r="G53" s="16">
        <f t="shared" si="4"/>
        <v>-89834.999999999942</v>
      </c>
      <c r="H53" s="29"/>
      <c r="I53" s="39"/>
      <c r="J53" s="29"/>
      <c r="K53" s="29"/>
      <c r="L53" s="29"/>
      <c r="M53" s="29"/>
      <c r="N53" s="29"/>
    </row>
    <row r="54" spans="1:14" x14ac:dyDescent="0.25">
      <c r="A54" s="15" t="s">
        <v>53</v>
      </c>
      <c r="B54" s="16">
        <v>525000</v>
      </c>
      <c r="C54" s="16">
        <v>0</v>
      </c>
      <c r="D54" s="16">
        <v>0</v>
      </c>
      <c r="E54" s="16">
        <f t="shared" si="3"/>
        <v>525000</v>
      </c>
      <c r="F54" s="16">
        <v>2918738.03</v>
      </c>
      <c r="G54" s="16">
        <f t="shared" si="4"/>
        <v>-2393738.0299999998</v>
      </c>
      <c r="H54" s="29"/>
      <c r="I54" s="39"/>
      <c r="J54" s="29"/>
      <c r="K54" s="29"/>
      <c r="L54" s="29"/>
      <c r="M54" s="29"/>
      <c r="N54" s="29"/>
    </row>
    <row r="55" spans="1:14" x14ac:dyDescent="0.25">
      <c r="A55" s="15" t="s">
        <v>54</v>
      </c>
      <c r="B55" s="16">
        <v>450000</v>
      </c>
      <c r="C55" s="16">
        <v>0</v>
      </c>
      <c r="D55" s="16">
        <v>0</v>
      </c>
      <c r="E55" s="16">
        <f t="shared" si="3"/>
        <v>450000</v>
      </c>
      <c r="F55" s="16">
        <v>0</v>
      </c>
      <c r="G55" s="16">
        <f t="shared" si="4"/>
        <v>450000</v>
      </c>
      <c r="H55" s="29"/>
      <c r="I55" s="39"/>
      <c r="J55" s="29"/>
      <c r="K55" s="29"/>
      <c r="L55" s="29"/>
      <c r="M55" s="29"/>
      <c r="N55" s="29"/>
    </row>
    <row r="56" spans="1:14" x14ac:dyDescent="0.25">
      <c r="A56" s="15" t="s">
        <v>55</v>
      </c>
      <c r="B56" s="16">
        <v>150000</v>
      </c>
      <c r="C56" s="16">
        <v>0</v>
      </c>
      <c r="D56" s="16">
        <v>0</v>
      </c>
      <c r="E56" s="16">
        <f t="shared" si="3"/>
        <v>150000</v>
      </c>
      <c r="F56" s="16">
        <v>203200</v>
      </c>
      <c r="G56" s="16">
        <f t="shared" si="4"/>
        <v>-53200</v>
      </c>
      <c r="H56" s="29"/>
      <c r="I56" s="39"/>
      <c r="J56" s="29"/>
      <c r="K56" s="29"/>
      <c r="L56" s="29"/>
      <c r="M56" s="29"/>
      <c r="N56" s="29"/>
    </row>
    <row r="57" spans="1:14" x14ac:dyDescent="0.25">
      <c r="A57" s="15" t="s">
        <v>56</v>
      </c>
      <c r="B57" s="16">
        <v>14000000</v>
      </c>
      <c r="C57" s="16">
        <v>0</v>
      </c>
      <c r="D57" s="16">
        <v>0</v>
      </c>
      <c r="E57" s="16">
        <f t="shared" si="3"/>
        <v>14000000</v>
      </c>
      <c r="F57" s="16">
        <v>0</v>
      </c>
      <c r="G57" s="16">
        <f t="shared" si="4"/>
        <v>14000000</v>
      </c>
      <c r="H57" s="29"/>
      <c r="I57" s="39"/>
      <c r="J57" s="29"/>
      <c r="K57" s="29"/>
      <c r="L57" s="29"/>
      <c r="M57" s="29"/>
      <c r="N57" s="29"/>
    </row>
    <row r="58" spans="1:14" x14ac:dyDescent="0.25">
      <c r="A58" s="15" t="s">
        <v>57</v>
      </c>
      <c r="B58" s="16">
        <v>1500000</v>
      </c>
      <c r="C58" s="16">
        <v>0</v>
      </c>
      <c r="D58" s="16">
        <v>0</v>
      </c>
      <c r="E58" s="16">
        <f t="shared" si="3"/>
        <v>1500000</v>
      </c>
      <c r="F58" s="16">
        <v>0</v>
      </c>
      <c r="G58" s="16">
        <f t="shared" si="4"/>
        <v>1500000</v>
      </c>
      <c r="H58" s="29"/>
      <c r="I58" s="39"/>
      <c r="J58" s="29"/>
      <c r="K58" s="29"/>
      <c r="L58" s="29"/>
      <c r="M58" s="29"/>
      <c r="N58" s="29"/>
    </row>
    <row r="59" spans="1:14" x14ac:dyDescent="0.25">
      <c r="A59" s="15" t="s">
        <v>58</v>
      </c>
      <c r="B59" s="16">
        <v>900000</v>
      </c>
      <c r="C59" s="16">
        <v>0</v>
      </c>
      <c r="D59" s="16">
        <v>0</v>
      </c>
      <c r="E59" s="16">
        <f t="shared" si="3"/>
        <v>900000</v>
      </c>
      <c r="F59" s="16">
        <v>702000</v>
      </c>
      <c r="G59" s="16">
        <f t="shared" si="4"/>
        <v>198000</v>
      </c>
      <c r="H59" s="30"/>
      <c r="I59" s="39"/>
      <c r="J59" s="29"/>
      <c r="K59" s="29"/>
      <c r="L59" s="29"/>
      <c r="M59" s="29"/>
      <c r="N59" s="29"/>
    </row>
    <row r="60" spans="1:14" x14ac:dyDescent="0.25">
      <c r="A60" s="15" t="s">
        <v>59</v>
      </c>
      <c r="B60" s="16">
        <v>0</v>
      </c>
      <c r="C60" s="16">
        <v>0</v>
      </c>
      <c r="D60" s="16">
        <v>0</v>
      </c>
      <c r="E60" s="16">
        <v>0</v>
      </c>
      <c r="F60" s="16">
        <v>913689.54999999993</v>
      </c>
      <c r="G60" s="16">
        <f t="shared" si="4"/>
        <v>-913689.54999999993</v>
      </c>
      <c r="H60" s="30"/>
      <c r="I60" s="39"/>
      <c r="J60" s="29"/>
      <c r="K60" s="29"/>
      <c r="L60" s="29"/>
      <c r="M60" s="29"/>
      <c r="N60" s="29"/>
    </row>
    <row r="61" spans="1:14" x14ac:dyDescent="0.25">
      <c r="A61" s="15" t="s">
        <v>60</v>
      </c>
      <c r="B61" s="16">
        <v>0</v>
      </c>
      <c r="C61" s="16">
        <v>0</v>
      </c>
      <c r="D61" s="16">
        <v>0</v>
      </c>
      <c r="E61" s="16">
        <v>0</v>
      </c>
      <c r="F61" s="16">
        <v>468.35</v>
      </c>
      <c r="G61" s="16">
        <f t="shared" si="4"/>
        <v>-468.35</v>
      </c>
      <c r="H61" s="30"/>
      <c r="I61" s="39"/>
      <c r="J61" s="29"/>
      <c r="K61" s="29"/>
      <c r="L61" s="29"/>
      <c r="M61" s="29"/>
      <c r="N61" s="29"/>
    </row>
    <row r="62" spans="1:14" x14ac:dyDescent="0.25">
      <c r="A62" s="9" t="s">
        <v>61</v>
      </c>
      <c r="B62" s="10">
        <f t="shared" ref="B62:G62" si="6">SUM(B63+B75)</f>
        <v>5515600000</v>
      </c>
      <c r="C62" s="10">
        <f t="shared" si="6"/>
        <v>181898260.79000002</v>
      </c>
      <c r="D62" s="10">
        <f>SUM(D63+D75)</f>
        <v>0</v>
      </c>
      <c r="E62" s="10">
        <f>SUM(E63+E75)</f>
        <v>5697498260.79</v>
      </c>
      <c r="F62" s="10">
        <f>SUM(F63+F75)</f>
        <v>897918108.77999997</v>
      </c>
      <c r="G62" s="10">
        <f t="shared" si="6"/>
        <v>4799580152.0100002</v>
      </c>
      <c r="H62" s="30"/>
      <c r="I62" s="39"/>
      <c r="J62" s="29"/>
      <c r="K62" s="29"/>
      <c r="L62" s="29"/>
      <c r="M62" s="29"/>
      <c r="N62" s="29"/>
    </row>
    <row r="63" spans="1:14" x14ac:dyDescent="0.25">
      <c r="A63" s="11" t="s">
        <v>62</v>
      </c>
      <c r="B63" s="14">
        <f>SUM(B64:B74)</f>
        <v>5515600000</v>
      </c>
      <c r="C63" s="14">
        <f>SUM(C64:C74)</f>
        <v>181898260.79000002</v>
      </c>
      <c r="D63" s="14">
        <v>0</v>
      </c>
      <c r="E63" s="14">
        <f>+B63+C63+D63</f>
        <v>5697498260.79</v>
      </c>
      <c r="F63" s="14">
        <f>SUM(F64:F74)</f>
        <v>895925758.77999997</v>
      </c>
      <c r="G63" s="14">
        <f>+E63-F63</f>
        <v>4801572502.0100002</v>
      </c>
      <c r="H63" s="30"/>
      <c r="I63" s="39"/>
      <c r="J63" s="29"/>
      <c r="K63" s="30"/>
      <c r="L63" s="29"/>
      <c r="M63" s="29"/>
      <c r="N63" s="29"/>
    </row>
    <row r="64" spans="1:14" x14ac:dyDescent="0.25">
      <c r="A64" s="17" t="s">
        <v>63</v>
      </c>
      <c r="B64" s="16">
        <v>2815700000</v>
      </c>
      <c r="C64" s="16">
        <v>0</v>
      </c>
      <c r="D64" s="16">
        <v>0</v>
      </c>
      <c r="E64" s="16">
        <f>+B64+C64+D64</f>
        <v>2815700000</v>
      </c>
      <c r="F64" s="16">
        <v>346116928.23000002</v>
      </c>
      <c r="G64" s="16">
        <f>+E64-F64</f>
        <v>2469583071.77</v>
      </c>
      <c r="H64" s="30"/>
      <c r="I64" s="39"/>
      <c r="J64" s="29"/>
      <c r="K64" s="30"/>
      <c r="L64" s="29"/>
      <c r="M64" s="29"/>
      <c r="N64" s="29"/>
    </row>
    <row r="65" spans="1:14" x14ac:dyDescent="0.25">
      <c r="A65" s="17" t="s">
        <v>64</v>
      </c>
      <c r="B65" s="16">
        <v>128000000</v>
      </c>
      <c r="C65" s="16">
        <v>0</v>
      </c>
      <c r="D65" s="16">
        <v>0</v>
      </c>
      <c r="E65" s="16">
        <f t="shared" ref="E65:E73" si="7">+B65+C65+D65</f>
        <v>128000000</v>
      </c>
      <c r="F65" s="16">
        <v>8667893.2799999993</v>
      </c>
      <c r="G65" s="16">
        <f t="shared" ref="G65:G73" si="8">+E65-F65</f>
        <v>119332106.72</v>
      </c>
      <c r="H65" s="30"/>
      <c r="I65" s="39"/>
      <c r="J65" s="29"/>
      <c r="K65" s="30"/>
      <c r="L65" s="29"/>
      <c r="M65" s="29"/>
      <c r="N65" s="29"/>
    </row>
    <row r="66" spans="1:14" x14ac:dyDescent="0.25">
      <c r="A66" s="17" t="s">
        <v>65</v>
      </c>
      <c r="B66" s="16">
        <v>1370400000</v>
      </c>
      <c r="C66" s="16">
        <v>0</v>
      </c>
      <c r="D66" s="16">
        <v>0</v>
      </c>
      <c r="E66" s="16">
        <f t="shared" si="7"/>
        <v>1370400000</v>
      </c>
      <c r="F66" s="16">
        <v>60051752.949999996</v>
      </c>
      <c r="G66" s="16">
        <f t="shared" si="8"/>
        <v>1310348247.05</v>
      </c>
      <c r="H66" s="30"/>
      <c r="I66" s="30"/>
      <c r="J66" s="29"/>
      <c r="K66" s="30"/>
      <c r="L66" s="29"/>
      <c r="M66" s="29"/>
      <c r="N66" s="29"/>
    </row>
    <row r="67" spans="1:14" x14ac:dyDescent="0.25">
      <c r="A67" s="17" t="s">
        <v>66</v>
      </c>
      <c r="B67" s="16">
        <v>305500000</v>
      </c>
      <c r="C67" s="16">
        <v>0</v>
      </c>
      <c r="D67" s="16">
        <v>0</v>
      </c>
      <c r="E67" s="16">
        <f t="shared" si="7"/>
        <v>305500000</v>
      </c>
      <c r="F67" s="16">
        <v>29000115.080000002</v>
      </c>
      <c r="G67" s="16">
        <f t="shared" si="8"/>
        <v>276499884.92000002</v>
      </c>
      <c r="H67" s="30"/>
      <c r="I67" s="30"/>
      <c r="J67" s="29"/>
      <c r="K67" s="30"/>
      <c r="L67" s="29"/>
      <c r="M67" s="29"/>
      <c r="N67" s="29"/>
    </row>
    <row r="68" spans="1:14" x14ac:dyDescent="0.25">
      <c r="A68" s="17" t="s">
        <v>67</v>
      </c>
      <c r="B68" s="16">
        <v>0</v>
      </c>
      <c r="C68" s="16">
        <v>137098260.79000002</v>
      </c>
      <c r="D68" s="16">
        <v>0</v>
      </c>
      <c r="E68" s="16">
        <f t="shared" si="7"/>
        <v>137098260.79000002</v>
      </c>
      <c r="F68" s="16">
        <v>182304126.73999998</v>
      </c>
      <c r="G68" s="16">
        <f t="shared" si="8"/>
        <v>-45205865.949999958</v>
      </c>
      <c r="H68" s="30"/>
      <c r="I68" s="30"/>
      <c r="J68" s="29"/>
      <c r="K68" s="30"/>
      <c r="L68" s="29"/>
      <c r="M68" s="29"/>
      <c r="N68" s="29"/>
    </row>
    <row r="69" spans="1:14" x14ac:dyDescent="0.25">
      <c r="A69" s="17" t="s">
        <v>68</v>
      </c>
      <c r="B69" s="16">
        <v>0</v>
      </c>
      <c r="C69" s="16">
        <v>4000000</v>
      </c>
      <c r="D69" s="16">
        <v>0</v>
      </c>
      <c r="E69" s="16">
        <f t="shared" si="7"/>
        <v>4000000</v>
      </c>
      <c r="F69" s="16">
        <v>4119811.43</v>
      </c>
      <c r="G69" s="16">
        <f t="shared" si="8"/>
        <v>-119811.43000000017</v>
      </c>
      <c r="H69" s="30"/>
      <c r="I69" s="30"/>
      <c r="J69" s="29"/>
      <c r="K69" s="30"/>
      <c r="L69" s="29"/>
      <c r="M69" s="29"/>
      <c r="N69" s="29"/>
    </row>
    <row r="70" spans="1:14" x14ac:dyDescent="0.25">
      <c r="A70" s="17" t="s">
        <v>69</v>
      </c>
      <c r="B70" s="16">
        <v>0</v>
      </c>
      <c r="C70" s="16">
        <v>27800000</v>
      </c>
      <c r="D70" s="16">
        <v>0</v>
      </c>
      <c r="E70" s="16">
        <f t="shared" si="7"/>
        <v>27800000</v>
      </c>
      <c r="F70" s="16">
        <v>30015434.009999998</v>
      </c>
      <c r="G70" s="16">
        <f t="shared" si="8"/>
        <v>-2215434.0099999979</v>
      </c>
      <c r="H70" s="30"/>
      <c r="I70" s="30"/>
      <c r="J70" s="29"/>
      <c r="K70" s="30"/>
      <c r="L70" s="29"/>
      <c r="M70" s="29"/>
      <c r="N70" s="29"/>
    </row>
    <row r="71" spans="1:14" x14ac:dyDescent="0.25">
      <c r="A71" s="17" t="s">
        <v>70</v>
      </c>
      <c r="B71" s="16">
        <v>0</v>
      </c>
      <c r="C71" s="16">
        <v>13000000</v>
      </c>
      <c r="D71" s="16">
        <v>0</v>
      </c>
      <c r="E71" s="16">
        <f t="shared" si="7"/>
        <v>13000000</v>
      </c>
      <c r="F71" s="16">
        <v>13458646.32</v>
      </c>
      <c r="G71" s="16">
        <f t="shared" si="8"/>
        <v>-458646.3200000003</v>
      </c>
      <c r="H71" s="30"/>
      <c r="I71" s="30"/>
      <c r="J71" s="29"/>
      <c r="K71" s="30"/>
      <c r="L71" s="29"/>
      <c r="M71" s="29"/>
      <c r="N71" s="29"/>
    </row>
    <row r="72" spans="1:14" x14ac:dyDescent="0.25">
      <c r="A72" s="17" t="s">
        <v>71</v>
      </c>
      <c r="B72" s="16">
        <v>895000000</v>
      </c>
      <c r="C72" s="16">
        <v>0</v>
      </c>
      <c r="D72" s="16">
        <v>0</v>
      </c>
      <c r="E72" s="16">
        <f t="shared" si="7"/>
        <v>895000000</v>
      </c>
      <c r="F72" s="16">
        <v>203119288</v>
      </c>
      <c r="G72" s="16">
        <f t="shared" si="8"/>
        <v>691880712</v>
      </c>
      <c r="H72" s="40"/>
      <c r="I72" s="29"/>
      <c r="J72" s="29"/>
      <c r="K72" s="30"/>
      <c r="L72" s="29"/>
      <c r="M72" s="29"/>
      <c r="N72" s="29"/>
    </row>
    <row r="73" spans="1:14" x14ac:dyDescent="0.25">
      <c r="A73" s="17" t="s">
        <v>72</v>
      </c>
      <c r="B73" s="16">
        <v>1000000</v>
      </c>
      <c r="C73" s="16">
        <v>0</v>
      </c>
      <c r="D73" s="16">
        <f>SUM(D62:D62)</f>
        <v>0</v>
      </c>
      <c r="E73" s="16">
        <f t="shared" si="7"/>
        <v>1000000</v>
      </c>
      <c r="F73" s="16">
        <v>2994804.22</v>
      </c>
      <c r="G73" s="16">
        <f t="shared" si="8"/>
        <v>-1994804.2200000002</v>
      </c>
      <c r="H73" s="28"/>
      <c r="I73" s="30"/>
      <c r="J73" s="28"/>
      <c r="K73" s="30"/>
      <c r="L73" s="29"/>
      <c r="M73" s="29"/>
      <c r="N73" s="29"/>
    </row>
    <row r="74" spans="1:14" x14ac:dyDescent="0.25">
      <c r="A74" s="17" t="s">
        <v>73</v>
      </c>
      <c r="B74" s="16">
        <v>0</v>
      </c>
      <c r="C74" s="16">
        <v>0</v>
      </c>
      <c r="D74" s="16">
        <v>0</v>
      </c>
      <c r="E74" s="16">
        <f>+B74+C74+D74</f>
        <v>0</v>
      </c>
      <c r="F74" s="16">
        <v>16076958.52</v>
      </c>
      <c r="G74" s="16">
        <f>+E74-F74</f>
        <v>-16076958.52</v>
      </c>
      <c r="H74" s="30"/>
      <c r="I74" s="29"/>
      <c r="J74" s="29"/>
      <c r="K74" s="30"/>
      <c r="L74" s="29"/>
      <c r="M74" s="29"/>
      <c r="N74" s="29"/>
    </row>
    <row r="75" spans="1:14" x14ac:dyDescent="0.25">
      <c r="A75" s="11" t="s">
        <v>74</v>
      </c>
      <c r="B75" s="14">
        <f t="shared" ref="B75:G75" si="9">SUM(B76:B77)</f>
        <v>0</v>
      </c>
      <c r="C75" s="14">
        <f t="shared" si="9"/>
        <v>0</v>
      </c>
      <c r="D75" s="14">
        <f t="shared" si="9"/>
        <v>0</v>
      </c>
      <c r="E75" s="14">
        <f t="shared" si="9"/>
        <v>0</v>
      </c>
      <c r="F75" s="14">
        <f t="shared" si="9"/>
        <v>1992350</v>
      </c>
      <c r="G75" s="14">
        <f t="shared" si="9"/>
        <v>-1992350</v>
      </c>
      <c r="H75" s="30"/>
      <c r="I75" s="29"/>
      <c r="J75" s="29"/>
      <c r="K75" s="30"/>
      <c r="L75" s="29"/>
      <c r="M75" s="29"/>
      <c r="N75" s="29"/>
    </row>
    <row r="76" spans="1:14" x14ac:dyDescent="0.25">
      <c r="A76" s="15" t="s">
        <v>75</v>
      </c>
      <c r="B76" s="16">
        <v>0</v>
      </c>
      <c r="C76" s="16">
        <v>0</v>
      </c>
      <c r="D76" s="16">
        <v>0</v>
      </c>
      <c r="E76" s="16">
        <f>+B76+C76+D76</f>
        <v>0</v>
      </c>
      <c r="F76" s="16">
        <v>1200000</v>
      </c>
      <c r="G76" s="16">
        <f>+E76-F76</f>
        <v>-1200000</v>
      </c>
      <c r="H76" s="30"/>
      <c r="I76" s="29"/>
      <c r="J76" s="29"/>
      <c r="K76" s="30"/>
      <c r="L76" s="29"/>
      <c r="M76" s="29"/>
      <c r="N76" s="29"/>
    </row>
    <row r="77" spans="1:14" x14ac:dyDescent="0.25">
      <c r="A77" s="15" t="s">
        <v>76</v>
      </c>
      <c r="B77" s="16">
        <v>0</v>
      </c>
      <c r="C77" s="16">
        <v>0</v>
      </c>
      <c r="D77" s="16">
        <v>0</v>
      </c>
      <c r="E77" s="16">
        <f t="shared" ref="E77" si="10">+B77+C77+D77</f>
        <v>0</v>
      </c>
      <c r="F77" s="16">
        <v>792350</v>
      </c>
      <c r="G77" s="16">
        <f t="shared" ref="G77" si="11">+E77-F77</f>
        <v>-792350</v>
      </c>
      <c r="H77" s="30"/>
      <c r="I77" s="30"/>
      <c r="J77" s="29"/>
      <c r="K77" s="30"/>
      <c r="L77" s="29"/>
      <c r="M77" s="29"/>
      <c r="N77" s="29"/>
    </row>
    <row r="78" spans="1:14" x14ac:dyDescent="0.25">
      <c r="A78" s="9" t="s">
        <v>77</v>
      </c>
      <c r="B78" s="10">
        <f>+B79+B82</f>
        <v>4431700000</v>
      </c>
      <c r="C78" s="10">
        <f t="shared" ref="C78:G78" si="12">+C79+C82</f>
        <v>250751739.21000001</v>
      </c>
      <c r="D78" s="10">
        <f t="shared" si="12"/>
        <v>0</v>
      </c>
      <c r="E78" s="10">
        <f t="shared" si="12"/>
        <v>4682451739.21</v>
      </c>
      <c r="F78" s="10">
        <f t="shared" si="12"/>
        <v>708857550.75999999</v>
      </c>
      <c r="G78" s="10">
        <f t="shared" si="12"/>
        <v>3973594188.4499998</v>
      </c>
      <c r="H78" s="28"/>
      <c r="I78" s="30"/>
      <c r="J78" s="28"/>
      <c r="K78" s="37"/>
      <c r="L78" s="29"/>
      <c r="M78" s="29"/>
      <c r="N78" s="29"/>
    </row>
    <row r="79" spans="1:14" x14ac:dyDescent="0.25">
      <c r="A79" s="11" t="s">
        <v>78</v>
      </c>
      <c r="B79" s="18">
        <f>SUM(B80:B81)</f>
        <v>4430700000</v>
      </c>
      <c r="C79" s="18">
        <f t="shared" ref="C79:E79" si="13">SUM(C80:C81)</f>
        <v>250751739.21000001</v>
      </c>
      <c r="D79" s="18">
        <f t="shared" si="13"/>
        <v>0</v>
      </c>
      <c r="E79" s="18">
        <f t="shared" si="13"/>
        <v>4681451739.21</v>
      </c>
      <c r="F79" s="14">
        <f>SUM(F80:F81)</f>
        <v>707810710.75999999</v>
      </c>
      <c r="G79" s="14">
        <f>+E79-F79</f>
        <v>3973641028.4499998</v>
      </c>
      <c r="H79" s="28"/>
      <c r="I79" s="30"/>
      <c r="J79" s="28"/>
      <c r="K79" s="37"/>
      <c r="L79" s="29"/>
      <c r="M79" s="29"/>
      <c r="N79" s="29"/>
    </row>
    <row r="80" spans="1:14" x14ac:dyDescent="0.25">
      <c r="A80" s="15" t="s">
        <v>79</v>
      </c>
      <c r="B80" s="16">
        <v>4430700000</v>
      </c>
      <c r="C80" s="16">
        <v>0</v>
      </c>
      <c r="D80" s="16">
        <v>0</v>
      </c>
      <c r="E80" s="16">
        <f>+B80+C80+D80</f>
        <v>4430700000</v>
      </c>
      <c r="F80" s="16">
        <v>457058971.54999995</v>
      </c>
      <c r="G80" s="16">
        <f>+E80-F80</f>
        <v>3973641028.4499998</v>
      </c>
      <c r="H80" s="28"/>
      <c r="I80" s="30"/>
      <c r="J80" s="28"/>
      <c r="K80" s="37"/>
      <c r="L80" s="29"/>
      <c r="M80" s="29"/>
      <c r="N80" s="29"/>
    </row>
    <row r="81" spans="1:14" x14ac:dyDescent="0.25">
      <c r="A81" s="15" t="s">
        <v>80</v>
      </c>
      <c r="B81" s="16">
        <v>0</v>
      </c>
      <c r="C81" s="16">
        <v>250751739.21000001</v>
      </c>
      <c r="D81" s="16">
        <v>0</v>
      </c>
      <c r="E81" s="16">
        <f>+B81+C81+D81</f>
        <v>250751739.21000001</v>
      </c>
      <c r="F81" s="16">
        <v>250751739.21000001</v>
      </c>
      <c r="G81" s="16">
        <f>+E81-F81</f>
        <v>0</v>
      </c>
      <c r="H81" s="28"/>
      <c r="I81" s="30"/>
      <c r="J81" s="28"/>
      <c r="K81" s="37"/>
      <c r="L81" s="29"/>
      <c r="M81" s="29"/>
      <c r="N81" s="29"/>
    </row>
    <row r="82" spans="1:14" x14ac:dyDescent="0.25">
      <c r="A82" s="11" t="s">
        <v>81</v>
      </c>
      <c r="B82" s="18">
        <f>SUM(B83:B83)</f>
        <v>1000000</v>
      </c>
      <c r="C82" s="14">
        <f>SUM(C83:C83)</f>
        <v>0</v>
      </c>
      <c r="D82" s="14">
        <f>SUM(D83:D83)</f>
        <v>0</v>
      </c>
      <c r="E82" s="14">
        <f>+B82+C82+D82</f>
        <v>1000000</v>
      </c>
      <c r="F82" s="14">
        <f>SUM(F83:F83)</f>
        <v>1046840</v>
      </c>
      <c r="G82" s="14">
        <f>+E82-F82</f>
        <v>-46840</v>
      </c>
      <c r="H82" s="28"/>
      <c r="I82" s="30"/>
      <c r="J82" s="28"/>
      <c r="K82" s="37"/>
      <c r="L82" s="29"/>
      <c r="M82" s="29"/>
      <c r="N82" s="29"/>
    </row>
    <row r="83" spans="1:14" x14ac:dyDescent="0.25">
      <c r="A83" s="15" t="s">
        <v>82</v>
      </c>
      <c r="B83" s="16">
        <v>1000000</v>
      </c>
      <c r="C83" s="16">
        <v>0</v>
      </c>
      <c r="D83" s="16">
        <v>0</v>
      </c>
      <c r="E83" s="16">
        <f>+B83+C83+D83</f>
        <v>1000000</v>
      </c>
      <c r="F83" s="16">
        <v>1046840</v>
      </c>
      <c r="G83" s="16">
        <f>+E83-F83</f>
        <v>-46840</v>
      </c>
      <c r="H83" s="28"/>
      <c r="I83" s="30"/>
      <c r="J83" s="28"/>
      <c r="K83" s="37"/>
      <c r="L83" s="29"/>
      <c r="M83" s="29"/>
      <c r="N83" s="29"/>
    </row>
    <row r="84" spans="1:14" x14ac:dyDescent="0.25">
      <c r="A84" s="9" t="s">
        <v>83</v>
      </c>
      <c r="B84" s="10">
        <f t="shared" ref="B84:G84" si="14">SUM(B85:B88)</f>
        <v>84188000</v>
      </c>
      <c r="C84" s="10">
        <f t="shared" si="14"/>
        <v>480000000</v>
      </c>
      <c r="D84" s="10">
        <f t="shared" si="14"/>
        <v>0</v>
      </c>
      <c r="E84" s="10">
        <f t="shared" si="14"/>
        <v>564188000</v>
      </c>
      <c r="F84" s="10">
        <f t="shared" si="14"/>
        <v>15267712.68</v>
      </c>
      <c r="G84" s="10">
        <f t="shared" si="14"/>
        <v>548920287.31999993</v>
      </c>
      <c r="H84" s="28"/>
      <c r="I84" s="30"/>
      <c r="J84" s="28"/>
      <c r="K84" s="28"/>
      <c r="L84" s="29"/>
      <c r="M84" s="29"/>
      <c r="N84" s="29"/>
    </row>
    <row r="85" spans="1:14" x14ac:dyDescent="0.25">
      <c r="A85" s="19" t="s">
        <v>84</v>
      </c>
      <c r="B85" s="16">
        <v>80000</v>
      </c>
      <c r="C85" s="16">
        <v>0</v>
      </c>
      <c r="D85" s="16">
        <v>0</v>
      </c>
      <c r="E85" s="16">
        <v>80000</v>
      </c>
      <c r="F85" s="16">
        <v>9054.4100000000017</v>
      </c>
      <c r="G85" s="16">
        <f>+E85-F85</f>
        <v>70945.59</v>
      </c>
      <c r="H85" s="30"/>
      <c r="I85" s="29"/>
      <c r="J85" s="29"/>
      <c r="K85" s="30"/>
      <c r="L85" s="29"/>
      <c r="M85" s="29"/>
      <c r="N85" s="29"/>
    </row>
    <row r="86" spans="1:14" x14ac:dyDescent="0.25">
      <c r="A86" s="19" t="s">
        <v>85</v>
      </c>
      <c r="B86" s="16">
        <v>8000</v>
      </c>
      <c r="C86" s="16">
        <v>0</v>
      </c>
      <c r="D86" s="16">
        <v>0</v>
      </c>
      <c r="E86" s="16">
        <v>8000</v>
      </c>
      <c r="F86" s="16">
        <v>0</v>
      </c>
      <c r="G86" s="16">
        <f>+E86-F86</f>
        <v>8000</v>
      </c>
      <c r="H86" s="30"/>
      <c r="I86" s="29"/>
      <c r="J86" s="29"/>
      <c r="K86" s="29"/>
      <c r="L86" s="29"/>
      <c r="M86" s="29"/>
      <c r="N86" s="29"/>
    </row>
    <row r="87" spans="1:14" x14ac:dyDescent="0.25">
      <c r="A87" s="19" t="s">
        <v>86</v>
      </c>
      <c r="B87" s="16">
        <v>0</v>
      </c>
      <c r="C87" s="16">
        <v>480000000</v>
      </c>
      <c r="D87" s="16">
        <v>0</v>
      </c>
      <c r="E87" s="16">
        <v>480000000</v>
      </c>
      <c r="F87" s="20">
        <v>15258658.27</v>
      </c>
      <c r="G87" s="16">
        <f>+E87-F87</f>
        <v>464741341.73000002</v>
      </c>
      <c r="H87" s="30"/>
      <c r="I87" s="30"/>
      <c r="J87" s="30"/>
      <c r="K87" s="29"/>
      <c r="L87" s="29"/>
      <c r="M87" s="29"/>
      <c r="N87" s="29"/>
    </row>
    <row r="88" spans="1:14" x14ac:dyDescent="0.25">
      <c r="A88" s="19" t="s">
        <v>87</v>
      </c>
      <c r="B88" s="16">
        <v>84100000</v>
      </c>
      <c r="C88" s="16">
        <v>0</v>
      </c>
      <c r="D88" s="16">
        <v>0</v>
      </c>
      <c r="E88" s="16">
        <v>84100000</v>
      </c>
      <c r="F88" s="16">
        <v>0</v>
      </c>
      <c r="G88" s="16">
        <f>+E88-F88</f>
        <v>84100000</v>
      </c>
      <c r="H88" s="30"/>
      <c r="I88" s="29"/>
      <c r="J88" s="29"/>
      <c r="K88" s="29"/>
      <c r="L88" s="29"/>
      <c r="M88" s="29"/>
      <c r="N88" s="29"/>
    </row>
    <row r="89" spans="1:14" x14ac:dyDescent="0.25">
      <c r="A89" s="19"/>
      <c r="B89" s="21"/>
      <c r="C89" s="16"/>
      <c r="D89" s="16"/>
      <c r="E89" s="16"/>
      <c r="F89" s="16"/>
      <c r="G89" s="16"/>
      <c r="H89" s="30"/>
      <c r="I89" s="29"/>
      <c r="J89" s="29"/>
      <c r="K89" s="29"/>
      <c r="L89" s="29"/>
      <c r="M89" s="29"/>
      <c r="N89" s="29"/>
    </row>
    <row r="90" spans="1:14" s="22" customFormat="1" x14ac:dyDescent="0.25">
      <c r="A90" s="9" t="s">
        <v>88</v>
      </c>
      <c r="B90" s="10">
        <f t="shared" ref="B90:G90" si="15">+B84+B9</f>
        <v>13391871000</v>
      </c>
      <c r="C90" s="10">
        <f t="shared" si="15"/>
        <v>915895731.9000001</v>
      </c>
      <c r="D90" s="10">
        <f t="shared" si="15"/>
        <v>0</v>
      </c>
      <c r="E90" s="10">
        <f t="shared" si="15"/>
        <v>14307766731.900002</v>
      </c>
      <c r="F90" s="10">
        <f t="shared" si="15"/>
        <v>2642652105.8799996</v>
      </c>
      <c r="G90" s="10">
        <f t="shared" si="15"/>
        <v>11665114626.02</v>
      </c>
      <c r="H90" s="28"/>
      <c r="I90" s="29"/>
      <c r="J90" s="29"/>
      <c r="K90" s="29"/>
      <c r="L90" s="29"/>
      <c r="M90" s="29"/>
      <c r="N90" s="29"/>
    </row>
    <row r="91" spans="1:14" x14ac:dyDescent="0.25">
      <c r="A91" s="19"/>
      <c r="B91" s="23"/>
      <c r="C91" s="21"/>
      <c r="D91" s="21"/>
      <c r="E91" s="24"/>
      <c r="F91" s="21"/>
      <c r="G91" s="21"/>
      <c r="H91" s="40"/>
      <c r="I91" s="29"/>
      <c r="J91" s="29"/>
      <c r="K91" s="29"/>
      <c r="L91" s="29"/>
      <c r="M91" s="29"/>
      <c r="N91" s="29"/>
    </row>
    <row r="92" spans="1:14" x14ac:dyDescent="0.25">
      <c r="A92" s="11" t="s">
        <v>89</v>
      </c>
      <c r="B92" s="12">
        <f t="shared" ref="B92:G92" si="16">SUM(B93:B95)</f>
        <v>1180000000</v>
      </c>
      <c r="C92" s="12">
        <f t="shared" si="16"/>
        <v>2107100000</v>
      </c>
      <c r="D92" s="12">
        <f t="shared" si="16"/>
        <v>0</v>
      </c>
      <c r="E92" s="12">
        <f t="shared" si="16"/>
        <v>3287100000</v>
      </c>
      <c r="F92" s="12">
        <f t="shared" si="16"/>
        <v>2657100000</v>
      </c>
      <c r="G92" s="12">
        <f t="shared" si="16"/>
        <v>630000000</v>
      </c>
      <c r="H92" s="28"/>
      <c r="I92" s="30"/>
      <c r="J92" s="28"/>
      <c r="K92" s="37"/>
      <c r="L92" s="29"/>
      <c r="M92" s="29"/>
      <c r="N92" s="29"/>
    </row>
    <row r="93" spans="1:14" x14ac:dyDescent="0.25">
      <c r="A93" s="19" t="s">
        <v>90</v>
      </c>
      <c r="B93" s="16">
        <v>500000000</v>
      </c>
      <c r="C93" s="16">
        <v>0</v>
      </c>
      <c r="D93" s="16">
        <v>0</v>
      </c>
      <c r="E93" s="16">
        <f>B93+C93+D93</f>
        <v>500000000</v>
      </c>
      <c r="F93" s="16">
        <v>0</v>
      </c>
      <c r="G93" s="16">
        <f>+E93-F93</f>
        <v>500000000</v>
      </c>
      <c r="H93" s="30"/>
      <c r="I93" s="29"/>
      <c r="J93" s="29"/>
      <c r="K93" s="29"/>
      <c r="L93" s="29"/>
      <c r="M93" s="29"/>
      <c r="N93" s="29"/>
    </row>
    <row r="94" spans="1:14" x14ac:dyDescent="0.25">
      <c r="A94" s="19" t="s">
        <v>91</v>
      </c>
      <c r="B94" s="16">
        <v>550000000</v>
      </c>
      <c r="C94" s="16">
        <v>2107100000</v>
      </c>
      <c r="D94" s="16">
        <v>0</v>
      </c>
      <c r="E94" s="16">
        <f t="shared" ref="E94:E95" si="17">B94+C94+D94</f>
        <v>2657100000</v>
      </c>
      <c r="F94" s="16">
        <v>2657100000</v>
      </c>
      <c r="G94" s="16">
        <f t="shared" ref="G94:G95" si="18">+E94-F94</f>
        <v>0</v>
      </c>
      <c r="H94" s="30"/>
      <c r="I94" s="30"/>
      <c r="J94" s="29"/>
      <c r="K94" s="29"/>
      <c r="L94" s="29"/>
      <c r="M94" s="29"/>
      <c r="N94" s="29"/>
    </row>
    <row r="95" spans="1:14" x14ac:dyDescent="0.25">
      <c r="A95" s="19" t="s">
        <v>92</v>
      </c>
      <c r="B95" s="16">
        <v>130000000</v>
      </c>
      <c r="C95" s="16">
        <v>0</v>
      </c>
      <c r="D95" s="16">
        <v>0</v>
      </c>
      <c r="E95" s="16">
        <f t="shared" si="17"/>
        <v>130000000</v>
      </c>
      <c r="F95" s="16">
        <v>0</v>
      </c>
      <c r="G95" s="16">
        <f t="shared" si="18"/>
        <v>130000000</v>
      </c>
      <c r="H95" s="30"/>
      <c r="I95" s="29"/>
      <c r="J95" s="29"/>
      <c r="K95" s="29"/>
      <c r="L95" s="29"/>
      <c r="M95" s="29"/>
      <c r="N95" s="29"/>
    </row>
    <row r="96" spans="1:14" s="22" customFormat="1" x14ac:dyDescent="0.25">
      <c r="A96" s="9" t="s">
        <v>93</v>
      </c>
      <c r="B96" s="10">
        <f t="shared" ref="B96:G96" si="19">B90+B92</f>
        <v>14571871000</v>
      </c>
      <c r="C96" s="10">
        <f t="shared" si="19"/>
        <v>3022995731.9000001</v>
      </c>
      <c r="D96" s="10">
        <f t="shared" si="19"/>
        <v>0</v>
      </c>
      <c r="E96" s="10">
        <f t="shared" si="19"/>
        <v>17594866731.900002</v>
      </c>
      <c r="F96" s="10">
        <f t="shared" si="19"/>
        <v>5299752105.8799992</v>
      </c>
      <c r="G96" s="10">
        <f t="shared" si="19"/>
        <v>12295114626.02</v>
      </c>
      <c r="H96" s="28"/>
      <c r="I96" s="29"/>
      <c r="J96" s="30"/>
      <c r="K96" s="29"/>
      <c r="L96" s="29"/>
      <c r="M96" s="29"/>
      <c r="N96" s="29"/>
    </row>
    <row r="97" spans="1:14" x14ac:dyDescent="0.25">
      <c r="A97" s="25"/>
      <c r="B97" s="25"/>
      <c r="C97" s="25"/>
      <c r="D97" s="25"/>
      <c r="E97" s="25"/>
      <c r="F97" s="25"/>
      <c r="G97" s="25"/>
      <c r="H97" s="29"/>
      <c r="I97" s="29"/>
      <c r="J97" s="29"/>
      <c r="K97" s="29"/>
      <c r="L97" s="29"/>
      <c r="M97" s="29"/>
      <c r="N97" s="29"/>
    </row>
    <row r="98" spans="1:14" x14ac:dyDescent="0.25">
      <c r="A98" s="26"/>
      <c r="B98" s="28"/>
      <c r="C98" s="28"/>
      <c r="D98" s="29"/>
      <c r="E98" s="28"/>
      <c r="F98" s="28"/>
      <c r="G98" s="28"/>
      <c r="H98" s="28"/>
      <c r="I98" s="29"/>
      <c r="J98" s="29"/>
      <c r="K98" s="29"/>
      <c r="L98" s="29"/>
      <c r="M98" s="29"/>
      <c r="N98" s="29"/>
    </row>
    <row r="99" spans="1:14" x14ac:dyDescent="0.25">
      <c r="A99" s="25"/>
      <c r="B99" s="29"/>
      <c r="C99" s="29"/>
      <c r="D99" s="30"/>
      <c r="E99" s="28"/>
      <c r="F99" s="29"/>
      <c r="G99" s="29"/>
      <c r="H99" s="29"/>
      <c r="I99" s="29"/>
      <c r="J99" s="29"/>
      <c r="K99" s="29"/>
      <c r="L99" s="29"/>
      <c r="M99" s="29"/>
      <c r="N99" s="29"/>
    </row>
    <row r="100" spans="1:14" x14ac:dyDescent="0.25">
      <c r="A100" s="25"/>
      <c r="B100" s="28"/>
      <c r="C100" s="28"/>
      <c r="D100" s="30"/>
      <c r="E100" s="28"/>
      <c r="F100" s="28"/>
      <c r="G100" s="28"/>
      <c r="H100" s="28"/>
      <c r="I100" s="29"/>
      <c r="J100" s="29"/>
      <c r="K100" s="29"/>
      <c r="L100" s="29"/>
      <c r="M100" s="29"/>
      <c r="N100" s="29"/>
    </row>
    <row r="101" spans="1:14" ht="18.75" x14ac:dyDescent="0.3">
      <c r="A101" s="25"/>
      <c r="B101" s="29"/>
      <c r="C101" s="30"/>
      <c r="D101" s="29"/>
      <c r="E101" s="31"/>
      <c r="F101" s="29"/>
      <c r="G101" s="29"/>
      <c r="H101" s="29"/>
      <c r="I101" s="32"/>
      <c r="J101" s="29"/>
      <c r="K101" s="29"/>
      <c r="L101" s="29"/>
      <c r="M101" s="29"/>
      <c r="N101" s="29"/>
    </row>
    <row r="102" spans="1:14" x14ac:dyDescent="0.25">
      <c r="A102" s="25"/>
      <c r="B102" s="25"/>
      <c r="C102" s="27"/>
      <c r="D102" s="25"/>
      <c r="E102" s="25"/>
      <c r="F102" s="25"/>
      <c r="G102" s="25"/>
      <c r="H102" s="29"/>
      <c r="I102" s="32"/>
      <c r="J102" s="29"/>
      <c r="K102" s="29"/>
      <c r="L102" s="29"/>
      <c r="M102" s="29"/>
      <c r="N102" s="29"/>
    </row>
    <row r="103" spans="1:14" x14ac:dyDescent="0.25">
      <c r="A103" s="25"/>
      <c r="B103" s="25"/>
      <c r="C103" s="25"/>
      <c r="D103" s="25"/>
      <c r="E103" s="25"/>
      <c r="F103" s="25"/>
      <c r="G103" s="25"/>
      <c r="H103" s="29"/>
      <c r="I103" s="32"/>
      <c r="J103" s="29"/>
      <c r="K103" s="29"/>
      <c r="L103" s="29"/>
      <c r="M103" s="29"/>
      <c r="N103" s="29"/>
    </row>
    <row r="104" spans="1:14" x14ac:dyDescent="0.25">
      <c r="A104" s="25"/>
      <c r="B104" s="25"/>
      <c r="C104" s="25"/>
      <c r="D104" s="25"/>
      <c r="E104" s="25"/>
      <c r="F104" s="25"/>
      <c r="G104" s="25"/>
      <c r="H104" s="29"/>
      <c r="I104" s="29"/>
      <c r="J104" s="29"/>
      <c r="K104" s="29"/>
      <c r="L104" s="29"/>
      <c r="M104" s="29"/>
      <c r="N104" s="29"/>
    </row>
    <row r="105" spans="1:14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</row>
    <row r="106" spans="1:14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</row>
    <row r="107" spans="1:14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</row>
  </sheetData>
  <mergeCells count="8">
    <mergeCell ref="I101:I103"/>
    <mergeCell ref="A4:G4"/>
    <mergeCell ref="A6:A8"/>
    <mergeCell ref="B6:B8"/>
    <mergeCell ref="C6:D7"/>
    <mergeCell ref="E6:E8"/>
    <mergeCell ref="F6:F8"/>
    <mergeCell ref="G6:G8"/>
  </mergeCells>
  <printOptions horizontalCentered="1"/>
  <pageMargins left="0.70866141732283472" right="0.9055118110236221" top="0.35433070866141736" bottom="0.35433070866141736" header="0.31496062992125984" footer="0.31496062992125984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</vt:lpstr>
      <vt:lpstr>ACUM!Área_de_impresión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2023-06-12T11:48:45Z</dcterms:created>
  <dcterms:modified xsi:type="dcterms:W3CDTF">2023-06-12T11:49:52Z</dcterms:modified>
</cp:coreProperties>
</file>