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3-2023\"/>
    </mc:Choice>
  </mc:AlternateContent>
  <xr:revisionPtr revIDLastSave="0" documentId="8_{0AE02557-3BFF-49CD-85F6-EC551E6D3BA2}" xr6:coauthVersionLast="47" xr6:coauthVersionMax="47" xr10:uidLastSave="{00000000-0000-0000-0000-000000000000}"/>
  <bookViews>
    <workbookView xWindow="-120" yWindow="-120" windowWidth="24240" windowHeight="13140" xr2:uid="{21629B6C-0C3D-435E-83CD-4FF6C9608929}"/>
  </bookViews>
  <sheets>
    <sheet name="ACUM" sheetId="1" r:id="rId1"/>
  </sheets>
  <definedNames>
    <definedName name="_xlnm.Print_Area" localSheetId="0">ACUM!$A$1:$G$98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G97" i="1" s="1"/>
  <c r="E96" i="1"/>
  <c r="G96" i="1" s="1"/>
  <c r="G95" i="1"/>
  <c r="G94" i="1" s="1"/>
  <c r="E95" i="1"/>
  <c r="F94" i="1"/>
  <c r="D94" i="1"/>
  <c r="C94" i="1"/>
  <c r="B94" i="1"/>
  <c r="E90" i="1"/>
  <c r="G90" i="1" s="1"/>
  <c r="E89" i="1"/>
  <c r="G89" i="1" s="1"/>
  <c r="E88" i="1"/>
  <c r="G88" i="1" s="1"/>
  <c r="E87" i="1"/>
  <c r="E86" i="1" s="1"/>
  <c r="F86" i="1"/>
  <c r="D86" i="1"/>
  <c r="C86" i="1"/>
  <c r="B86" i="1"/>
  <c r="E85" i="1"/>
  <c r="G85" i="1" s="1"/>
  <c r="F84" i="1"/>
  <c r="D84" i="1"/>
  <c r="C84" i="1"/>
  <c r="E84" i="1" s="1"/>
  <c r="G84" i="1" s="1"/>
  <c r="B84" i="1"/>
  <c r="E83" i="1"/>
  <c r="G83" i="1" s="1"/>
  <c r="E82" i="1"/>
  <c r="G82" i="1" s="1"/>
  <c r="F81" i="1"/>
  <c r="F80" i="1" s="1"/>
  <c r="E81" i="1"/>
  <c r="D81" i="1"/>
  <c r="D80" i="1" s="1"/>
  <c r="C81" i="1"/>
  <c r="C80" i="1" s="1"/>
  <c r="B81" i="1"/>
  <c r="B80" i="1" s="1"/>
  <c r="E79" i="1"/>
  <c r="G79" i="1" s="1"/>
  <c r="E78" i="1"/>
  <c r="G78" i="1" s="1"/>
  <c r="F77" i="1"/>
  <c r="F64" i="1" s="1"/>
  <c r="E77" i="1"/>
  <c r="D77" i="1"/>
  <c r="C77" i="1"/>
  <c r="B77" i="1"/>
  <c r="E76" i="1"/>
  <c r="G76" i="1" s="1"/>
  <c r="E74" i="1"/>
  <c r="G74" i="1" s="1"/>
  <c r="E73" i="1"/>
  <c r="G73" i="1" s="1"/>
  <c r="G72" i="1"/>
  <c r="E72" i="1"/>
  <c r="E71" i="1"/>
  <c r="G71" i="1" s="1"/>
  <c r="E70" i="1"/>
  <c r="G70" i="1" s="1"/>
  <c r="E69" i="1"/>
  <c r="G69" i="1" s="1"/>
  <c r="E68" i="1"/>
  <c r="G68" i="1" s="1"/>
  <c r="E67" i="1"/>
  <c r="G67" i="1" s="1"/>
  <c r="G66" i="1"/>
  <c r="E66" i="1"/>
  <c r="F65" i="1"/>
  <c r="C65" i="1"/>
  <c r="B65" i="1"/>
  <c r="B64" i="1" s="1"/>
  <c r="D64" i="1"/>
  <c r="D75" i="1" s="1"/>
  <c r="E75" i="1" s="1"/>
  <c r="G75" i="1" s="1"/>
  <c r="C64" i="1"/>
  <c r="E63" i="1"/>
  <c r="G63" i="1" s="1"/>
  <c r="E62" i="1"/>
  <c r="G62" i="1" s="1"/>
  <c r="E61" i="1"/>
  <c r="G61" i="1" s="1"/>
  <c r="E60" i="1"/>
  <c r="G60" i="1" s="1"/>
  <c r="E59" i="1"/>
  <c r="G59" i="1" s="1"/>
  <c r="G58" i="1"/>
  <c r="E58" i="1"/>
  <c r="E57" i="1"/>
  <c r="G57" i="1" s="1"/>
  <c r="E56" i="1"/>
  <c r="G56" i="1" s="1"/>
  <c r="E55" i="1"/>
  <c r="G55" i="1" s="1"/>
  <c r="E54" i="1"/>
  <c r="G54" i="1" s="1"/>
  <c r="E53" i="1"/>
  <c r="G53" i="1" s="1"/>
  <c r="G52" i="1"/>
  <c r="E52" i="1"/>
  <c r="E51" i="1"/>
  <c r="G51" i="1" s="1"/>
  <c r="E50" i="1"/>
  <c r="G50" i="1" s="1"/>
  <c r="E49" i="1"/>
  <c r="G49" i="1" s="1"/>
  <c r="E48" i="1"/>
  <c r="G48" i="1" s="1"/>
  <c r="E47" i="1"/>
  <c r="G47" i="1" s="1"/>
  <c r="G46" i="1"/>
  <c r="E46" i="1"/>
  <c r="E45" i="1"/>
  <c r="G45" i="1" s="1"/>
  <c r="E44" i="1"/>
  <c r="G44" i="1" s="1"/>
  <c r="E43" i="1"/>
  <c r="G43" i="1" s="1"/>
  <c r="E42" i="1"/>
  <c r="G42" i="1" s="1"/>
  <c r="E41" i="1"/>
  <c r="G41" i="1" s="1"/>
  <c r="G40" i="1"/>
  <c r="E40" i="1"/>
  <c r="E39" i="1"/>
  <c r="G39" i="1" s="1"/>
  <c r="E38" i="1"/>
  <c r="G38" i="1" s="1"/>
  <c r="F37" i="1"/>
  <c r="D37" i="1"/>
  <c r="C37" i="1"/>
  <c r="B37" i="1"/>
  <c r="G36" i="1"/>
  <c r="E36" i="1"/>
  <c r="E35" i="1"/>
  <c r="G35" i="1" s="1"/>
  <c r="E34" i="1"/>
  <c r="G34" i="1" s="1"/>
  <c r="E33" i="1"/>
  <c r="G33" i="1" s="1"/>
  <c r="E32" i="1"/>
  <c r="G32" i="1" s="1"/>
  <c r="E31" i="1"/>
  <c r="G31" i="1" s="1"/>
  <c r="G30" i="1"/>
  <c r="E30" i="1"/>
  <c r="E29" i="1"/>
  <c r="G29" i="1" s="1"/>
  <c r="E28" i="1"/>
  <c r="G28" i="1" s="1"/>
  <c r="E27" i="1"/>
  <c r="G27" i="1" s="1"/>
  <c r="E26" i="1"/>
  <c r="G26" i="1" s="1"/>
  <c r="E25" i="1"/>
  <c r="G25" i="1" s="1"/>
  <c r="G24" i="1"/>
  <c r="E24" i="1"/>
  <c r="E23" i="1"/>
  <c r="G23" i="1" s="1"/>
  <c r="E22" i="1"/>
  <c r="G22" i="1" s="1"/>
  <c r="E21" i="1"/>
  <c r="G21" i="1" s="1"/>
  <c r="E20" i="1"/>
  <c r="G20" i="1" s="1"/>
  <c r="E19" i="1"/>
  <c r="G19" i="1" s="1"/>
  <c r="G18" i="1"/>
  <c r="E18" i="1"/>
  <c r="E17" i="1"/>
  <c r="G17" i="1" s="1"/>
  <c r="E16" i="1"/>
  <c r="G16" i="1" s="1"/>
  <c r="E15" i="1"/>
  <c r="G15" i="1" s="1"/>
  <c r="E14" i="1"/>
  <c r="G14" i="1" s="1"/>
  <c r="E13" i="1"/>
  <c r="G13" i="1" s="1"/>
  <c r="G12" i="1"/>
  <c r="E12" i="1"/>
  <c r="E11" i="1" s="1"/>
  <c r="F11" i="1"/>
  <c r="D11" i="1"/>
  <c r="C11" i="1"/>
  <c r="B11" i="1"/>
  <c r="B10" i="1" s="1"/>
  <c r="B9" i="1" s="1"/>
  <c r="F10" i="1"/>
  <c r="D10" i="1"/>
  <c r="D9" i="1" s="1"/>
  <c r="D92" i="1" s="1"/>
  <c r="D98" i="1" s="1"/>
  <c r="C10" i="1"/>
  <c r="C9" i="1" s="1"/>
  <c r="G37" i="1" l="1"/>
  <c r="E10" i="1"/>
  <c r="G11" i="1"/>
  <c r="G10" i="1" s="1"/>
  <c r="G77" i="1"/>
  <c r="C92" i="1"/>
  <c r="C98" i="1" s="1"/>
  <c r="B92" i="1"/>
  <c r="B98" i="1" s="1"/>
  <c r="F9" i="1"/>
  <c r="E80" i="1"/>
  <c r="G81" i="1"/>
  <c r="G80" i="1" s="1"/>
  <c r="G87" i="1"/>
  <c r="G86" i="1" s="1"/>
  <c r="E37" i="1"/>
  <c r="E94" i="1"/>
  <c r="E65" i="1"/>
  <c r="F92" i="1" l="1"/>
  <c r="F98" i="1" s="1"/>
  <c r="E64" i="1"/>
  <c r="G65" i="1"/>
  <c r="G64" i="1" s="1"/>
  <c r="G9" i="1" s="1"/>
  <c r="G92" i="1" s="1"/>
  <c r="G98" i="1" s="1"/>
  <c r="E9" i="1"/>
  <c r="E92" i="1" s="1"/>
  <c r="E98" i="1" s="1"/>
</calcChain>
</file>

<file path=xl/sharedStrings.xml><?xml version="1.0" encoding="utf-8"?>
<sst xmlns="http://schemas.openxmlformats.org/spreadsheetml/2006/main" count="97" uniqueCount="97">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</sst>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8" fillId="0" borderId="1" xfId="1" applyFont="1" applyBorder="1"/>
    <xf numFmtId="4" fontId="0" fillId="0" borderId="1" xfId="0" applyNumberFormat="1" applyBorder="1"/>
    <xf numFmtId="4" fontId="0" fillId="0" borderId="2" xfId="0" applyNumberFormat="1" applyBorder="1"/>
    <xf numFmtId="0" fontId="8" fillId="0" borderId="1" xfId="1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0" fontId="0" fillId="2" borderId="0" xfId="0" applyFill="1"/>
    <xf numFmtId="4" fontId="1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7" fillId="0" borderId="0" xfId="1" applyFill="1"/>
    <xf numFmtId="0" fontId="9" fillId="0" borderId="0" xfId="1" applyFont="1" applyFill="1"/>
    <xf numFmtId="4" fontId="10" fillId="0" borderId="0" xfId="0" applyNumberFormat="1" applyFont="1" applyFill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1" applyFill="1" applyBorder="1"/>
  </cellXfs>
  <cellStyles count="2">
    <cellStyle name="Normal" xfId="0" builtinId="0"/>
    <cellStyle name="Normal 2" xfId="1" xr:uid="{F02198A0-C48A-4257-9C26-B8D5FD4E4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99B0A8D-C7A1-4C70-B660-F8251C1A0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74CF-ABCC-41B0-A4E6-7C6A719B7FD2}">
  <sheetPr>
    <pageSetUpPr fitToPage="1"/>
  </sheetPr>
  <dimension ref="A1:AS105"/>
  <sheetViews>
    <sheetView tabSelected="1" workbookViewId="0">
      <selection activeCell="F98" sqref="F98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45" x14ac:dyDescent="0.25">
      <c r="F1" s="1"/>
      <c r="H1" s="32"/>
      <c r="I1" s="3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5" x14ac:dyDescent="0.25">
      <c r="G2" s="2">
        <v>2023</v>
      </c>
      <c r="H2" s="33"/>
      <c r="I2" s="3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x14ac:dyDescent="0.25">
      <c r="A3" s="2"/>
      <c r="B3" s="2"/>
      <c r="C3" s="2"/>
      <c r="D3" s="2"/>
      <c r="E3" s="2"/>
      <c r="F3" s="2"/>
      <c r="G3" s="2"/>
      <c r="H3" s="33"/>
      <c r="I3" s="33"/>
      <c r="J3" s="42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x14ac:dyDescent="0.25">
      <c r="A4" s="3" t="s">
        <v>0</v>
      </c>
      <c r="B4" s="3"/>
      <c r="C4" s="3"/>
      <c r="D4" s="3"/>
      <c r="E4" s="3"/>
      <c r="F4" s="3"/>
      <c r="G4" s="3"/>
      <c r="H4" s="34"/>
      <c r="I4" s="32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25">
      <c r="A5" s="2"/>
      <c r="C5" s="4"/>
      <c r="D5" s="4"/>
      <c r="E5" s="4"/>
      <c r="F5" s="5"/>
      <c r="H5" s="32"/>
      <c r="I5" s="32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45" ht="54" customHeight="1" x14ac:dyDescent="0.25">
      <c r="A6" s="6" t="s">
        <v>1</v>
      </c>
      <c r="B6" s="6" t="s">
        <v>2</v>
      </c>
      <c r="C6" s="6" t="s">
        <v>3</v>
      </c>
      <c r="D6" s="6"/>
      <c r="E6" s="6" t="s">
        <v>4</v>
      </c>
      <c r="F6" s="7" t="s">
        <v>5</v>
      </c>
      <c r="G6" s="6" t="s">
        <v>6</v>
      </c>
      <c r="H6" s="35"/>
      <c r="I6" s="36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3.75" customHeight="1" x14ac:dyDescent="0.25">
      <c r="A7" s="6"/>
      <c r="B7" s="6"/>
      <c r="C7" s="6"/>
      <c r="D7" s="6"/>
      <c r="E7" s="6"/>
      <c r="F7" s="7"/>
      <c r="G7" s="6"/>
      <c r="H7" s="35"/>
      <c r="I7" s="3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ht="21" customHeight="1" x14ac:dyDescent="0.25">
      <c r="A8" s="6"/>
      <c r="B8" s="6"/>
      <c r="C8" s="8" t="s">
        <v>7</v>
      </c>
      <c r="D8" s="8" t="s">
        <v>8</v>
      </c>
      <c r="E8" s="6"/>
      <c r="F8" s="7"/>
      <c r="G8" s="6"/>
      <c r="H8" s="35"/>
      <c r="I8" s="3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ht="15" customHeight="1" x14ac:dyDescent="0.25">
      <c r="A9" s="9" t="s">
        <v>9</v>
      </c>
      <c r="B9" s="10">
        <f t="shared" ref="B9:G9" si="0">+B10+B64+B80</f>
        <v>13307683000</v>
      </c>
      <c r="C9" s="10">
        <f t="shared" si="0"/>
        <v>886395731.9000001</v>
      </c>
      <c r="D9" s="10">
        <f t="shared" si="0"/>
        <v>0</v>
      </c>
      <c r="E9" s="10">
        <f t="shared" si="0"/>
        <v>14194078731.9</v>
      </c>
      <c r="F9" s="10">
        <f t="shared" si="0"/>
        <v>4760528486.9899998</v>
      </c>
      <c r="G9" s="10">
        <f t="shared" si="0"/>
        <v>9433550244.9099998</v>
      </c>
      <c r="H9" s="37"/>
      <c r="I9" s="32"/>
      <c r="J9" s="27"/>
      <c r="K9" s="43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</row>
    <row r="10" spans="1:45" x14ac:dyDescent="0.25">
      <c r="A10" s="11" t="s">
        <v>10</v>
      </c>
      <c r="B10" s="12">
        <f t="shared" ref="B10:G10" si="1">+B11+B37</f>
        <v>3360383000</v>
      </c>
      <c r="C10" s="12">
        <f t="shared" si="1"/>
        <v>3245731.9</v>
      </c>
      <c r="D10" s="12">
        <f t="shared" si="1"/>
        <v>0</v>
      </c>
      <c r="E10" s="12">
        <f t="shared" si="1"/>
        <v>3363628731.9000001</v>
      </c>
      <c r="F10" s="12">
        <f>+F11+F37</f>
        <v>2026199002.1899996</v>
      </c>
      <c r="G10" s="12">
        <f t="shared" si="1"/>
        <v>1337429729.7100003</v>
      </c>
      <c r="H10" s="37"/>
      <c r="I10" s="38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25">
      <c r="A11" s="13" t="s">
        <v>11</v>
      </c>
      <c r="B11" s="14">
        <f>SUM(B12:B36)</f>
        <v>1929326000</v>
      </c>
      <c r="C11" s="14">
        <f>SUM(C12:C36)</f>
        <v>3245731.9</v>
      </c>
      <c r="D11" s="14">
        <f t="shared" ref="D11:E11" si="2">SUM(D12:D36)</f>
        <v>0</v>
      </c>
      <c r="E11" s="14">
        <f t="shared" si="2"/>
        <v>1932571731.9000001</v>
      </c>
      <c r="F11" s="14">
        <f>SUM(F12:F36)</f>
        <v>653626809.80999982</v>
      </c>
      <c r="G11" s="14">
        <f>SUM(G12:G36)</f>
        <v>1278944922.0900002</v>
      </c>
      <c r="H11" s="38"/>
      <c r="I11" s="3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25">
      <c r="A12" s="15" t="s">
        <v>12</v>
      </c>
      <c r="B12" s="16">
        <v>646500000</v>
      </c>
      <c r="C12" s="16">
        <v>0</v>
      </c>
      <c r="D12" s="16">
        <v>0</v>
      </c>
      <c r="E12" s="16">
        <f>+B12+C12+D12</f>
        <v>646500000</v>
      </c>
      <c r="F12" s="16">
        <v>239724868.53999987</v>
      </c>
      <c r="G12" s="16">
        <f>+E12-F12</f>
        <v>406775131.46000016</v>
      </c>
      <c r="H12" s="39"/>
      <c r="I12" s="39"/>
      <c r="J12" s="4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25">
      <c r="A13" s="15" t="s">
        <v>13</v>
      </c>
      <c r="B13" s="16">
        <v>160400000</v>
      </c>
      <c r="C13" s="16">
        <v>0</v>
      </c>
      <c r="D13" s="16">
        <v>0</v>
      </c>
      <c r="E13" s="16">
        <f t="shared" ref="E13:E63" si="3">+B13+C13+D13</f>
        <v>160400000</v>
      </c>
      <c r="F13" s="16">
        <v>61100202.400000006</v>
      </c>
      <c r="G13" s="16">
        <f t="shared" ref="G13:G63" si="4">+E13-F13</f>
        <v>99299797.599999994</v>
      </c>
      <c r="H13" s="38"/>
      <c r="I13" s="32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25">
      <c r="A14" s="15" t="s">
        <v>14</v>
      </c>
      <c r="B14" s="16">
        <v>96700000</v>
      </c>
      <c r="C14" s="16">
        <v>0</v>
      </c>
      <c r="D14" s="16">
        <v>0</v>
      </c>
      <c r="E14" s="16">
        <f t="shared" si="3"/>
        <v>96700000</v>
      </c>
      <c r="F14" s="16">
        <v>40168507.980000034</v>
      </c>
      <c r="G14" s="16">
        <f t="shared" si="4"/>
        <v>56531492.019999966</v>
      </c>
      <c r="H14" s="38"/>
      <c r="I14" s="32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25">
      <c r="A15" s="15" t="s">
        <v>15</v>
      </c>
      <c r="B15" s="16">
        <v>375000</v>
      </c>
      <c r="C15" s="16">
        <v>0</v>
      </c>
      <c r="D15" s="16">
        <v>0</v>
      </c>
      <c r="E15" s="16">
        <f t="shared" si="3"/>
        <v>375000</v>
      </c>
      <c r="F15" s="16">
        <v>124417.29</v>
      </c>
      <c r="G15" s="16">
        <f t="shared" si="4"/>
        <v>250582.71000000002</v>
      </c>
      <c r="H15" s="38"/>
      <c r="I15" s="32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25">
      <c r="A16" s="15" t="s">
        <v>16</v>
      </c>
      <c r="B16" s="16">
        <v>12000</v>
      </c>
      <c r="C16" s="16">
        <v>0</v>
      </c>
      <c r="D16" s="16">
        <v>0</v>
      </c>
      <c r="E16" s="16">
        <f t="shared" si="3"/>
        <v>12000</v>
      </c>
      <c r="F16" s="16">
        <v>0</v>
      </c>
      <c r="G16" s="16">
        <f t="shared" si="4"/>
        <v>12000</v>
      </c>
      <c r="H16" s="38"/>
      <c r="I16" s="32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25">
      <c r="A17" s="15" t="s">
        <v>17</v>
      </c>
      <c r="B17" s="16">
        <v>524000</v>
      </c>
      <c r="C17" s="16">
        <v>0</v>
      </c>
      <c r="D17" s="16">
        <v>0</v>
      </c>
      <c r="E17" s="16">
        <f t="shared" si="3"/>
        <v>524000</v>
      </c>
      <c r="F17" s="16">
        <v>139589.70000000001</v>
      </c>
      <c r="G17" s="16">
        <f t="shared" si="4"/>
        <v>384410.3</v>
      </c>
      <c r="H17" s="38"/>
      <c r="I17" s="32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25">
      <c r="A18" s="15" t="s">
        <v>18</v>
      </c>
      <c r="B18" s="16">
        <v>241000</v>
      </c>
      <c r="C18" s="16">
        <v>0</v>
      </c>
      <c r="D18" s="16">
        <v>0</v>
      </c>
      <c r="E18" s="16">
        <f t="shared" si="3"/>
        <v>241000</v>
      </c>
      <c r="F18" s="16">
        <v>42220.060000000005</v>
      </c>
      <c r="G18" s="16">
        <f t="shared" si="4"/>
        <v>198779.94</v>
      </c>
      <c r="H18" s="38"/>
      <c r="I18" s="3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25">
      <c r="A19" s="15" t="s">
        <v>19</v>
      </c>
      <c r="B19" s="16">
        <v>531000000</v>
      </c>
      <c r="C19" s="16">
        <v>0</v>
      </c>
      <c r="D19" s="16">
        <v>0</v>
      </c>
      <c r="E19" s="16">
        <f t="shared" si="3"/>
        <v>531000000</v>
      </c>
      <c r="F19" s="16">
        <v>149226361.77999988</v>
      </c>
      <c r="G19" s="16">
        <f t="shared" si="4"/>
        <v>381773638.22000015</v>
      </c>
      <c r="H19" s="38"/>
      <c r="I19" s="3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25">
      <c r="A20" s="15" t="s">
        <v>20</v>
      </c>
      <c r="B20" s="16">
        <v>149200000</v>
      </c>
      <c r="C20" s="16">
        <v>0</v>
      </c>
      <c r="D20" s="16">
        <v>0</v>
      </c>
      <c r="E20" s="16">
        <f t="shared" si="3"/>
        <v>149200000</v>
      </c>
      <c r="F20" s="16">
        <v>64002502.760000072</v>
      </c>
      <c r="G20" s="16">
        <f t="shared" si="4"/>
        <v>85197497.23999992</v>
      </c>
      <c r="H20" s="38"/>
      <c r="I20" s="3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25">
      <c r="A21" s="15" t="s">
        <v>21</v>
      </c>
      <c r="B21" s="16">
        <v>19300000</v>
      </c>
      <c r="C21" s="16">
        <v>0</v>
      </c>
      <c r="D21" s="16">
        <v>0</v>
      </c>
      <c r="E21" s="16">
        <f t="shared" si="3"/>
        <v>19300000</v>
      </c>
      <c r="F21" s="16">
        <v>6228007.5899999924</v>
      </c>
      <c r="G21" s="16">
        <f t="shared" si="4"/>
        <v>13071992.410000008</v>
      </c>
      <c r="H21" s="38"/>
      <c r="I21" s="32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25">
      <c r="A22" s="15" t="s">
        <v>22</v>
      </c>
      <c r="B22" s="16">
        <v>5547000</v>
      </c>
      <c r="C22" s="16">
        <v>0</v>
      </c>
      <c r="D22" s="16">
        <v>0</v>
      </c>
      <c r="E22" s="16">
        <f t="shared" si="3"/>
        <v>5547000</v>
      </c>
      <c r="F22" s="16">
        <v>2166944.8000000007</v>
      </c>
      <c r="G22" s="16">
        <f t="shared" si="4"/>
        <v>3380055.1999999993</v>
      </c>
      <c r="H22" s="38"/>
      <c r="I22" s="32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x14ac:dyDescent="0.25">
      <c r="A23" s="15" t="s">
        <v>23</v>
      </c>
      <c r="B23" s="16">
        <v>19453000</v>
      </c>
      <c r="C23" s="16">
        <v>0</v>
      </c>
      <c r="D23" s="16">
        <v>0</v>
      </c>
      <c r="E23" s="16">
        <f t="shared" si="3"/>
        <v>19453000</v>
      </c>
      <c r="F23" s="16">
        <v>3340943.8399999975</v>
      </c>
      <c r="G23" s="16">
        <f t="shared" si="4"/>
        <v>16112056.160000002</v>
      </c>
      <c r="H23" s="38"/>
      <c r="I23" s="32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25">
      <c r="A24" s="15" t="s">
        <v>24</v>
      </c>
      <c r="B24" s="16">
        <v>72000</v>
      </c>
      <c r="C24" s="16">
        <v>0</v>
      </c>
      <c r="D24" s="16">
        <v>0</v>
      </c>
      <c r="E24" s="16">
        <f t="shared" si="3"/>
        <v>72000</v>
      </c>
      <c r="F24" s="16">
        <v>0</v>
      </c>
      <c r="G24" s="16">
        <f t="shared" si="4"/>
        <v>72000</v>
      </c>
      <c r="H24" s="38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25">
      <c r="A25" s="15" t="s">
        <v>25</v>
      </c>
      <c r="B25" s="16">
        <v>109700000</v>
      </c>
      <c r="C25" s="16">
        <v>0</v>
      </c>
      <c r="D25" s="16">
        <v>0</v>
      </c>
      <c r="E25" s="16">
        <f t="shared" si="3"/>
        <v>109700000</v>
      </c>
      <c r="F25" s="16">
        <v>33481476.369999982</v>
      </c>
      <c r="G25" s="16">
        <f t="shared" si="4"/>
        <v>76218523.630000025</v>
      </c>
      <c r="H25" s="38"/>
      <c r="I25" s="32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25">
      <c r="A26" s="15" t="s">
        <v>26</v>
      </c>
      <c r="B26" s="16">
        <v>51180000</v>
      </c>
      <c r="C26" s="17">
        <v>0</v>
      </c>
      <c r="D26" s="16">
        <v>0</v>
      </c>
      <c r="E26" s="16">
        <f>+B26+C27+D26</f>
        <v>54425731.899999999</v>
      </c>
      <c r="F26" s="16">
        <v>9182609.6500000078</v>
      </c>
      <c r="G26" s="16">
        <f t="shared" si="4"/>
        <v>45243122.249999993</v>
      </c>
      <c r="H26" s="38"/>
      <c r="I26" s="32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25">
      <c r="A27" s="15" t="s">
        <v>27</v>
      </c>
      <c r="B27" s="16">
        <v>1000000</v>
      </c>
      <c r="C27" s="16">
        <v>3245731.9</v>
      </c>
      <c r="D27" s="16">
        <v>0</v>
      </c>
      <c r="E27" s="16">
        <f>+B27+C28+D27</f>
        <v>1000000</v>
      </c>
      <c r="F27" s="16">
        <v>5109063.3</v>
      </c>
      <c r="G27" s="16">
        <f t="shared" si="4"/>
        <v>-4109063.3</v>
      </c>
      <c r="H27" s="38"/>
      <c r="I27" s="32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25">
      <c r="A28" s="15" t="s">
        <v>28</v>
      </c>
      <c r="B28" s="16">
        <v>5480000</v>
      </c>
      <c r="C28" s="16">
        <v>0</v>
      </c>
      <c r="D28" s="16">
        <v>0</v>
      </c>
      <c r="E28" s="16">
        <f t="shared" si="3"/>
        <v>5480000</v>
      </c>
      <c r="F28" s="16">
        <v>676955.2</v>
      </c>
      <c r="G28" s="16">
        <f t="shared" si="4"/>
        <v>4803044.8</v>
      </c>
      <c r="H28" s="38"/>
      <c r="I28" s="32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25">
      <c r="A29" s="15" t="s">
        <v>29</v>
      </c>
      <c r="B29" s="16">
        <v>0</v>
      </c>
      <c r="C29" s="16">
        <v>0</v>
      </c>
      <c r="D29" s="16">
        <v>0</v>
      </c>
      <c r="E29" s="16">
        <f t="shared" si="3"/>
        <v>0</v>
      </c>
      <c r="F29" s="16">
        <v>-910</v>
      </c>
      <c r="G29" s="16">
        <f t="shared" si="4"/>
        <v>910</v>
      </c>
      <c r="H29" s="38"/>
      <c r="I29" s="32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x14ac:dyDescent="0.25">
      <c r="A30" s="15" t="s">
        <v>30</v>
      </c>
      <c r="B30" s="16">
        <v>64200000</v>
      </c>
      <c r="C30" s="16">
        <v>0</v>
      </c>
      <c r="D30" s="16">
        <v>0</v>
      </c>
      <c r="E30" s="16">
        <f t="shared" si="3"/>
        <v>64200000</v>
      </c>
      <c r="F30" s="16">
        <v>17516997.77999999</v>
      </c>
      <c r="G30" s="16">
        <f t="shared" si="4"/>
        <v>46683002.220000014</v>
      </c>
      <c r="H30" s="38"/>
      <c r="I30" s="32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x14ac:dyDescent="0.25">
      <c r="A31" s="15" t="s">
        <v>31</v>
      </c>
      <c r="B31" s="16">
        <v>1742000</v>
      </c>
      <c r="C31" s="16">
        <v>0</v>
      </c>
      <c r="D31" s="16">
        <v>0</v>
      </c>
      <c r="E31" s="16">
        <f t="shared" si="3"/>
        <v>1742000</v>
      </c>
      <c r="F31" s="16">
        <v>0</v>
      </c>
      <c r="G31" s="16">
        <f t="shared" si="4"/>
        <v>1742000</v>
      </c>
      <c r="H31" s="38"/>
      <c r="I31" s="32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25">
      <c r="A32" s="15" t="s">
        <v>32</v>
      </c>
      <c r="B32" s="16">
        <v>12000000</v>
      </c>
      <c r="C32" s="16">
        <v>0</v>
      </c>
      <c r="D32" s="16">
        <v>0</v>
      </c>
      <c r="E32" s="16">
        <f t="shared" si="3"/>
        <v>12000000</v>
      </c>
      <c r="F32" s="16">
        <v>1418342.3999999999</v>
      </c>
      <c r="G32" s="16">
        <f t="shared" si="4"/>
        <v>10581657.6</v>
      </c>
      <c r="H32" s="38"/>
      <c r="I32" s="32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x14ac:dyDescent="0.25">
      <c r="A33" s="15" t="s">
        <v>33</v>
      </c>
      <c r="B33" s="16">
        <v>47300000</v>
      </c>
      <c r="C33" s="16">
        <v>0</v>
      </c>
      <c r="D33" s="16">
        <v>0</v>
      </c>
      <c r="E33" s="16">
        <f t="shared" si="3"/>
        <v>47300000</v>
      </c>
      <c r="F33" s="16">
        <v>16168302.4</v>
      </c>
      <c r="G33" s="16">
        <f t="shared" si="4"/>
        <v>31131697.600000001</v>
      </c>
      <c r="H33" s="38"/>
      <c r="I33" s="32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x14ac:dyDescent="0.25">
      <c r="A34" s="15" t="s">
        <v>34</v>
      </c>
      <c r="B34" s="16">
        <v>7400000</v>
      </c>
      <c r="C34" s="16">
        <v>0</v>
      </c>
      <c r="D34" s="16">
        <v>0</v>
      </c>
      <c r="E34" s="16">
        <f t="shared" si="3"/>
        <v>7400000</v>
      </c>
      <c r="F34" s="16">
        <v>3292060</v>
      </c>
      <c r="G34" s="16">
        <f t="shared" si="4"/>
        <v>4107940</v>
      </c>
      <c r="H34" s="38"/>
      <c r="I34" s="32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25">
      <c r="A35" s="15" t="s">
        <v>35</v>
      </c>
      <c r="B35" s="16">
        <v>0</v>
      </c>
      <c r="C35" s="16">
        <v>0</v>
      </c>
      <c r="D35" s="16">
        <v>0</v>
      </c>
      <c r="E35" s="16">
        <f t="shared" si="3"/>
        <v>0</v>
      </c>
      <c r="F35" s="16">
        <v>66212.97</v>
      </c>
      <c r="G35" s="16">
        <f t="shared" si="4"/>
        <v>-66212.97</v>
      </c>
      <c r="H35" s="38"/>
      <c r="I35" s="3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25">
      <c r="A36" s="15" t="s">
        <v>36</v>
      </c>
      <c r="B36" s="16">
        <v>0</v>
      </c>
      <c r="C36" s="16">
        <v>0</v>
      </c>
      <c r="D36" s="16">
        <v>0</v>
      </c>
      <c r="E36" s="16">
        <f t="shared" si="3"/>
        <v>0</v>
      </c>
      <c r="F36" s="16">
        <v>451133</v>
      </c>
      <c r="G36" s="16">
        <f t="shared" si="4"/>
        <v>-451133</v>
      </c>
      <c r="H36" s="38"/>
      <c r="I36" s="32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25">
      <c r="A37" s="13" t="s">
        <v>37</v>
      </c>
      <c r="B37" s="12">
        <f t="shared" ref="B37:G37" si="5">SUM(B38:B63)</f>
        <v>1431057000</v>
      </c>
      <c r="C37" s="12">
        <f t="shared" si="5"/>
        <v>0</v>
      </c>
      <c r="D37" s="12">
        <f t="shared" si="5"/>
        <v>0</v>
      </c>
      <c r="E37" s="12">
        <f t="shared" si="5"/>
        <v>1431057000</v>
      </c>
      <c r="F37" s="12">
        <f t="shared" si="5"/>
        <v>1372572192.3799999</v>
      </c>
      <c r="G37" s="12">
        <f t="shared" si="5"/>
        <v>58484807.620000102</v>
      </c>
      <c r="H37" s="38"/>
      <c r="I37" s="32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25">
      <c r="A38" s="15" t="s">
        <v>38</v>
      </c>
      <c r="B38" s="16">
        <v>12560000</v>
      </c>
      <c r="C38" s="16">
        <v>0</v>
      </c>
      <c r="D38" s="16">
        <v>0</v>
      </c>
      <c r="E38" s="16">
        <f t="shared" si="3"/>
        <v>12560000</v>
      </c>
      <c r="F38" s="16">
        <v>1765420.7600000005</v>
      </c>
      <c r="G38" s="16">
        <f t="shared" si="4"/>
        <v>10794579.24</v>
      </c>
      <c r="H38" s="32"/>
      <c r="I38" s="32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25">
      <c r="A39" s="15" t="s">
        <v>39</v>
      </c>
      <c r="B39" s="16">
        <v>7600000</v>
      </c>
      <c r="C39" s="16">
        <v>0</v>
      </c>
      <c r="D39" s="16">
        <v>0</v>
      </c>
      <c r="E39" s="16">
        <f t="shared" si="3"/>
        <v>7600000</v>
      </c>
      <c r="F39" s="16">
        <v>4331941.7200000007</v>
      </c>
      <c r="G39" s="16">
        <f t="shared" si="4"/>
        <v>3268058.2799999993</v>
      </c>
      <c r="H39" s="32"/>
      <c r="I39" s="32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25">
      <c r="A40" s="15" t="s">
        <v>40</v>
      </c>
      <c r="B40" s="16">
        <v>53900000</v>
      </c>
      <c r="C40" s="16">
        <v>0</v>
      </c>
      <c r="D40" s="16">
        <v>0</v>
      </c>
      <c r="E40" s="16">
        <f t="shared" si="3"/>
        <v>53900000</v>
      </c>
      <c r="F40" s="16">
        <v>23892186.610000022</v>
      </c>
      <c r="G40" s="16">
        <f t="shared" si="4"/>
        <v>30007813.389999978</v>
      </c>
      <c r="H40" s="32"/>
      <c r="I40" s="32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25">
      <c r="A41" s="15" t="s">
        <v>41</v>
      </c>
      <c r="B41" s="16">
        <v>70550000</v>
      </c>
      <c r="C41" s="16">
        <v>0</v>
      </c>
      <c r="D41" s="16">
        <v>0</v>
      </c>
      <c r="E41" s="16">
        <f t="shared" si="3"/>
        <v>70550000</v>
      </c>
      <c r="F41" s="16">
        <v>16588863.969999995</v>
      </c>
      <c r="G41" s="16">
        <f t="shared" si="4"/>
        <v>53961136.030000001</v>
      </c>
      <c r="H41" s="32"/>
      <c r="I41" s="32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x14ac:dyDescent="0.25">
      <c r="A42" s="15" t="s">
        <v>42</v>
      </c>
      <c r="B42" s="16">
        <v>10000</v>
      </c>
      <c r="C42" s="16">
        <v>0</v>
      </c>
      <c r="D42" s="16">
        <v>0</v>
      </c>
      <c r="E42" s="16">
        <f t="shared" si="3"/>
        <v>10000</v>
      </c>
      <c r="F42" s="16">
        <v>0</v>
      </c>
      <c r="G42" s="16">
        <f t="shared" si="4"/>
        <v>10000</v>
      </c>
      <c r="H42" s="32"/>
      <c r="I42" s="32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5" x14ac:dyDescent="0.25">
      <c r="A43" s="15" t="s">
        <v>43</v>
      </c>
      <c r="B43" s="16">
        <v>1000</v>
      </c>
      <c r="C43" s="16">
        <v>0</v>
      </c>
      <c r="D43" s="16">
        <v>0</v>
      </c>
      <c r="E43" s="16">
        <f t="shared" si="3"/>
        <v>1000</v>
      </c>
      <c r="F43" s="16">
        <v>0</v>
      </c>
      <c r="G43" s="16">
        <f t="shared" si="4"/>
        <v>1000</v>
      </c>
      <c r="H43" s="32"/>
      <c r="I43" s="32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25">
      <c r="A44" s="15" t="s">
        <v>44</v>
      </c>
      <c r="B44" s="16">
        <v>10580000</v>
      </c>
      <c r="C44" s="16">
        <v>0</v>
      </c>
      <c r="D44" s="16">
        <v>0</v>
      </c>
      <c r="E44" s="16">
        <f t="shared" si="3"/>
        <v>10580000</v>
      </c>
      <c r="F44" s="16">
        <v>790845</v>
      </c>
      <c r="G44" s="16">
        <f t="shared" si="4"/>
        <v>9789155</v>
      </c>
      <c r="H44" s="32"/>
      <c r="I44" s="3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25">
      <c r="A45" s="15" t="s">
        <v>45</v>
      </c>
      <c r="B45" s="16">
        <v>87000</v>
      </c>
      <c r="C45" s="16">
        <v>0</v>
      </c>
      <c r="D45" s="16">
        <v>0</v>
      </c>
      <c r="E45" s="16">
        <f t="shared" si="3"/>
        <v>87000</v>
      </c>
      <c r="F45" s="16">
        <v>15262</v>
      </c>
      <c r="G45" s="16">
        <f t="shared" si="4"/>
        <v>71738</v>
      </c>
      <c r="H45" s="32"/>
      <c r="I45" s="40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25">
      <c r="A46" s="15" t="s">
        <v>46</v>
      </c>
      <c r="B46" s="16">
        <v>14050000</v>
      </c>
      <c r="C46" s="16">
        <v>0</v>
      </c>
      <c r="D46" s="16">
        <v>0</v>
      </c>
      <c r="E46" s="16">
        <f t="shared" si="3"/>
        <v>14050000</v>
      </c>
      <c r="F46" s="16">
        <v>3099453.59</v>
      </c>
      <c r="G46" s="16">
        <f t="shared" si="4"/>
        <v>10950546.41</v>
      </c>
      <c r="H46" s="32"/>
      <c r="I46" s="40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25">
      <c r="A47" s="15" t="s">
        <v>47</v>
      </c>
      <c r="B47" s="16">
        <v>30960000</v>
      </c>
      <c r="C47" s="16">
        <v>0</v>
      </c>
      <c r="D47" s="16">
        <v>0</v>
      </c>
      <c r="E47" s="16">
        <f t="shared" si="3"/>
        <v>30960000</v>
      </c>
      <c r="F47" s="16">
        <v>7234412.3900000025</v>
      </c>
      <c r="G47" s="16">
        <f t="shared" si="4"/>
        <v>23725587.609999999</v>
      </c>
      <c r="H47" s="32"/>
      <c r="I47" s="40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25">
      <c r="A48" s="15" t="s">
        <v>48</v>
      </c>
      <c r="B48" s="16">
        <v>69560000</v>
      </c>
      <c r="C48" s="16">
        <v>0</v>
      </c>
      <c r="D48" s="16">
        <v>0</v>
      </c>
      <c r="E48" s="16">
        <f t="shared" si="3"/>
        <v>69560000</v>
      </c>
      <c r="F48" s="16">
        <v>12448730.579999989</v>
      </c>
      <c r="G48" s="16">
        <f t="shared" si="4"/>
        <v>57111269.420000009</v>
      </c>
      <c r="H48" s="32"/>
      <c r="I48" s="40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25">
      <c r="A49" s="15" t="s">
        <v>49</v>
      </c>
      <c r="B49" s="16">
        <v>1895000</v>
      </c>
      <c r="C49" s="16">
        <v>0</v>
      </c>
      <c r="D49" s="16">
        <v>0</v>
      </c>
      <c r="E49" s="16">
        <f t="shared" si="3"/>
        <v>1895000</v>
      </c>
      <c r="F49" s="16">
        <v>404027.35999999993</v>
      </c>
      <c r="G49" s="16">
        <f t="shared" si="4"/>
        <v>1490972.6400000001</v>
      </c>
      <c r="H49" s="32"/>
      <c r="I49" s="40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45" x14ac:dyDescent="0.25">
      <c r="A50" s="15" t="s">
        <v>50</v>
      </c>
      <c r="B50" s="16">
        <v>21340000</v>
      </c>
      <c r="C50" s="16">
        <v>0</v>
      </c>
      <c r="D50" s="16">
        <v>0</v>
      </c>
      <c r="E50" s="16">
        <f t="shared" si="3"/>
        <v>21340000</v>
      </c>
      <c r="F50" s="16">
        <v>5527200</v>
      </c>
      <c r="G50" s="16">
        <f t="shared" si="4"/>
        <v>15812800</v>
      </c>
      <c r="H50" s="32"/>
      <c r="I50" s="40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1:45" x14ac:dyDescent="0.25">
      <c r="A51" s="15" t="s">
        <v>51</v>
      </c>
      <c r="B51" s="16">
        <v>129000</v>
      </c>
      <c r="C51" s="16">
        <v>0</v>
      </c>
      <c r="D51" s="16">
        <v>0</v>
      </c>
      <c r="E51" s="16">
        <f t="shared" si="3"/>
        <v>129000</v>
      </c>
      <c r="F51" s="16">
        <v>16796.66</v>
      </c>
      <c r="G51" s="16">
        <f t="shared" si="4"/>
        <v>112203.34</v>
      </c>
      <c r="H51" s="32"/>
      <c r="I51" s="40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1:45" x14ac:dyDescent="0.25">
      <c r="A52" s="15" t="s">
        <v>52</v>
      </c>
      <c r="B52" s="16">
        <v>265000000</v>
      </c>
      <c r="C52" s="16">
        <v>0</v>
      </c>
      <c r="D52" s="16">
        <v>0</v>
      </c>
      <c r="E52" s="16">
        <f t="shared" si="3"/>
        <v>265000000</v>
      </c>
      <c r="F52" s="16">
        <v>7616734.5500000101</v>
      </c>
      <c r="G52" s="16">
        <f t="shared" si="4"/>
        <v>257383265.44999999</v>
      </c>
      <c r="H52" s="32"/>
      <c r="I52" s="40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1:45" x14ac:dyDescent="0.25">
      <c r="A53" s="15" t="s">
        <v>53</v>
      </c>
      <c r="B53" s="16">
        <v>855000000</v>
      </c>
      <c r="C53" s="16">
        <v>0</v>
      </c>
      <c r="D53" s="16">
        <v>0</v>
      </c>
      <c r="E53" s="16">
        <f t="shared" si="3"/>
        <v>855000000</v>
      </c>
      <c r="F53" s="16">
        <v>888506033.25999987</v>
      </c>
      <c r="G53" s="16">
        <f t="shared" si="4"/>
        <v>-33506033.259999871</v>
      </c>
      <c r="H53" s="32"/>
      <c r="I53" s="40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1:45" x14ac:dyDescent="0.25">
      <c r="A54" s="15" t="s">
        <v>54</v>
      </c>
      <c r="B54" s="16">
        <v>0</v>
      </c>
      <c r="C54" s="16">
        <v>0</v>
      </c>
      <c r="D54" s="16">
        <v>0</v>
      </c>
      <c r="E54" s="16">
        <f t="shared" si="3"/>
        <v>0</v>
      </c>
      <c r="F54" s="16">
        <v>106430</v>
      </c>
      <c r="G54" s="16">
        <f t="shared" si="4"/>
        <v>-106430</v>
      </c>
      <c r="H54" s="32"/>
      <c r="I54" s="40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1:45" x14ac:dyDescent="0.25">
      <c r="A55" s="15" t="s">
        <v>55</v>
      </c>
      <c r="B55" s="16">
        <v>310000</v>
      </c>
      <c r="C55" s="16">
        <v>0</v>
      </c>
      <c r="D55" s="16">
        <v>0</v>
      </c>
      <c r="E55" s="16">
        <f t="shared" si="3"/>
        <v>310000</v>
      </c>
      <c r="F55" s="16">
        <v>421834.99999999994</v>
      </c>
      <c r="G55" s="16">
        <f t="shared" si="4"/>
        <v>-111834.99999999994</v>
      </c>
      <c r="H55" s="32"/>
      <c r="I55" s="40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1:45" x14ac:dyDescent="0.25">
      <c r="A56" s="15" t="s">
        <v>56</v>
      </c>
      <c r="B56" s="16">
        <v>525000</v>
      </c>
      <c r="C56" s="16">
        <v>0</v>
      </c>
      <c r="D56" s="16">
        <v>0</v>
      </c>
      <c r="E56" s="16">
        <f t="shared" si="3"/>
        <v>525000</v>
      </c>
      <c r="F56" s="16">
        <v>2918738.03</v>
      </c>
      <c r="G56" s="16">
        <f t="shared" si="4"/>
        <v>-2393738.0299999998</v>
      </c>
      <c r="H56" s="32"/>
      <c r="I56" s="40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1:45" x14ac:dyDescent="0.25">
      <c r="A57" s="15" t="s">
        <v>57</v>
      </c>
      <c r="B57" s="16">
        <v>450000</v>
      </c>
      <c r="C57" s="16">
        <v>0</v>
      </c>
      <c r="D57" s="16">
        <v>0</v>
      </c>
      <c r="E57" s="16">
        <f t="shared" si="3"/>
        <v>450000</v>
      </c>
      <c r="F57" s="16">
        <v>0</v>
      </c>
      <c r="G57" s="16">
        <f t="shared" si="4"/>
        <v>450000</v>
      </c>
      <c r="H57" s="32"/>
      <c r="I57" s="4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1:45" x14ac:dyDescent="0.25">
      <c r="A58" s="15" t="s">
        <v>58</v>
      </c>
      <c r="B58" s="16">
        <v>150000</v>
      </c>
      <c r="C58" s="16">
        <v>0</v>
      </c>
      <c r="D58" s="16">
        <v>0</v>
      </c>
      <c r="E58" s="16">
        <f t="shared" si="3"/>
        <v>150000</v>
      </c>
      <c r="F58" s="16">
        <v>357610</v>
      </c>
      <c r="G58" s="16">
        <f t="shared" si="4"/>
        <v>-207610</v>
      </c>
      <c r="H58" s="32"/>
      <c r="I58" s="4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1:45" x14ac:dyDescent="0.25">
      <c r="A59" s="15" t="s">
        <v>59</v>
      </c>
      <c r="B59" s="16">
        <v>14000000</v>
      </c>
      <c r="C59" s="16">
        <v>0</v>
      </c>
      <c r="D59" s="16">
        <v>0</v>
      </c>
      <c r="E59" s="16">
        <f t="shared" si="3"/>
        <v>14000000</v>
      </c>
      <c r="F59" s="16">
        <v>0</v>
      </c>
      <c r="G59" s="16">
        <f t="shared" si="4"/>
        <v>14000000</v>
      </c>
      <c r="H59" s="32"/>
      <c r="I59" s="40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1:45" x14ac:dyDescent="0.25">
      <c r="A60" s="15" t="s">
        <v>60</v>
      </c>
      <c r="B60" s="16">
        <v>1500000</v>
      </c>
      <c r="C60" s="16">
        <v>0</v>
      </c>
      <c r="D60" s="16">
        <v>0</v>
      </c>
      <c r="E60" s="16">
        <f t="shared" si="3"/>
        <v>1500000</v>
      </c>
      <c r="F60" s="16">
        <v>394913513</v>
      </c>
      <c r="G60" s="16">
        <f t="shared" si="4"/>
        <v>-393413513</v>
      </c>
      <c r="H60" s="38"/>
      <c r="I60" s="40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1:45" x14ac:dyDescent="0.25">
      <c r="A61" s="15" t="s">
        <v>61</v>
      </c>
      <c r="B61" s="16">
        <v>900000</v>
      </c>
      <c r="C61" s="16">
        <v>0</v>
      </c>
      <c r="D61" s="16">
        <v>0</v>
      </c>
      <c r="E61" s="16">
        <f t="shared" si="3"/>
        <v>900000</v>
      </c>
      <c r="F61" s="16">
        <v>702000</v>
      </c>
      <c r="G61" s="16">
        <f t="shared" si="4"/>
        <v>198000</v>
      </c>
      <c r="H61" s="38"/>
      <c r="I61" s="40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1:45" x14ac:dyDescent="0.25">
      <c r="A62" s="15" t="s">
        <v>62</v>
      </c>
      <c r="B62" s="16">
        <v>0</v>
      </c>
      <c r="C62" s="16">
        <v>0</v>
      </c>
      <c r="D62" s="16">
        <v>0</v>
      </c>
      <c r="E62" s="16">
        <f t="shared" si="3"/>
        <v>0</v>
      </c>
      <c r="F62" s="16">
        <v>913689.54999999993</v>
      </c>
      <c r="G62" s="16">
        <f t="shared" si="4"/>
        <v>-913689.54999999993</v>
      </c>
      <c r="H62" s="38"/>
      <c r="I62" s="40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1:45" x14ac:dyDescent="0.25">
      <c r="A63" s="15" t="s">
        <v>63</v>
      </c>
      <c r="B63" s="16">
        <v>0</v>
      </c>
      <c r="C63" s="16">
        <v>0</v>
      </c>
      <c r="D63" s="16">
        <v>0</v>
      </c>
      <c r="E63" s="16">
        <f t="shared" si="3"/>
        <v>0</v>
      </c>
      <c r="F63" s="16">
        <v>468.35</v>
      </c>
      <c r="G63" s="16">
        <f t="shared" si="4"/>
        <v>-468.35</v>
      </c>
      <c r="H63" s="38"/>
      <c r="I63" s="40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25">
      <c r="A64" s="9" t="s">
        <v>64</v>
      </c>
      <c r="B64" s="10">
        <f t="shared" ref="B64:G64" si="6">SUM(B65+B77)</f>
        <v>5515600000</v>
      </c>
      <c r="C64" s="10">
        <f t="shared" si="6"/>
        <v>544673646.4000001</v>
      </c>
      <c r="D64" s="10">
        <f t="shared" si="6"/>
        <v>0</v>
      </c>
      <c r="E64" s="10">
        <f t="shared" si="6"/>
        <v>6060273646.3999996</v>
      </c>
      <c r="F64" s="10">
        <f t="shared" si="6"/>
        <v>1569449284.5799997</v>
      </c>
      <c r="G64" s="10">
        <f t="shared" si="6"/>
        <v>4490824361.8199997</v>
      </c>
      <c r="H64" s="38"/>
      <c r="I64" s="40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x14ac:dyDescent="0.25">
      <c r="A65" s="11" t="s">
        <v>65</v>
      </c>
      <c r="B65" s="14">
        <f>SUM(B66:B76)</f>
        <v>5515600000</v>
      </c>
      <c r="C65" s="14">
        <f>SUM(C66:C76)</f>
        <v>544673646.4000001</v>
      </c>
      <c r="D65" s="14">
        <v>0</v>
      </c>
      <c r="E65" s="14">
        <f>+B65+C65+D65</f>
        <v>6060273646.3999996</v>
      </c>
      <c r="F65" s="14">
        <f>SUM(F66:F76)</f>
        <v>1566664584.5799997</v>
      </c>
      <c r="G65" s="14">
        <f>+E65-F65</f>
        <v>4493609061.8199997</v>
      </c>
      <c r="H65" s="38"/>
      <c r="I65" s="40"/>
      <c r="J65" s="28"/>
      <c r="K65" s="29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 x14ac:dyDescent="0.25">
      <c r="A66" s="18" t="s">
        <v>66</v>
      </c>
      <c r="B66" s="16">
        <v>2815700000</v>
      </c>
      <c r="C66" s="16">
        <v>78000000</v>
      </c>
      <c r="D66" s="16">
        <v>0</v>
      </c>
      <c r="E66" s="16">
        <f>+B66+C66+D66</f>
        <v>2893700000</v>
      </c>
      <c r="F66" s="16">
        <v>678450366.11999977</v>
      </c>
      <c r="G66" s="16">
        <f>+E66-F66</f>
        <v>2215249633.8800001</v>
      </c>
      <c r="H66" s="38"/>
      <c r="I66" s="40"/>
      <c r="J66" s="28"/>
      <c r="K66" s="2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x14ac:dyDescent="0.25">
      <c r="A67" s="18" t="s">
        <v>67</v>
      </c>
      <c r="B67" s="16">
        <v>128000000</v>
      </c>
      <c r="C67" s="16">
        <v>0</v>
      </c>
      <c r="D67" s="16">
        <v>0</v>
      </c>
      <c r="E67" s="16">
        <f t="shared" ref="E67:E75" si="7">+B67+C67+D67</f>
        <v>128000000</v>
      </c>
      <c r="F67" s="16">
        <v>27771176.399999999</v>
      </c>
      <c r="G67" s="16">
        <f t="shared" ref="G67:G75" si="8">+E67-F67</f>
        <v>100228823.59999999</v>
      </c>
      <c r="H67" s="38"/>
      <c r="I67" s="40"/>
      <c r="J67" s="28"/>
      <c r="K67" s="29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x14ac:dyDescent="0.25">
      <c r="A68" s="18" t="s">
        <v>68</v>
      </c>
      <c r="B68" s="16">
        <v>1370400000</v>
      </c>
      <c r="C68" s="16">
        <v>0</v>
      </c>
      <c r="D68" s="16">
        <v>0</v>
      </c>
      <c r="E68" s="16">
        <f t="shared" si="7"/>
        <v>1370400000</v>
      </c>
      <c r="F68" s="16">
        <v>150397882.44999999</v>
      </c>
      <c r="G68" s="16">
        <f t="shared" si="8"/>
        <v>1220002117.55</v>
      </c>
      <c r="H68" s="38"/>
      <c r="I68" s="38"/>
      <c r="J68" s="28"/>
      <c r="K68" s="2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x14ac:dyDescent="0.25">
      <c r="A69" s="18" t="s">
        <v>69</v>
      </c>
      <c r="B69" s="16">
        <v>305500000</v>
      </c>
      <c r="C69" s="16">
        <v>0</v>
      </c>
      <c r="D69" s="16">
        <v>0</v>
      </c>
      <c r="E69" s="16">
        <f t="shared" si="7"/>
        <v>305500000</v>
      </c>
      <c r="F69" s="16">
        <v>61541546.32</v>
      </c>
      <c r="G69" s="16">
        <f t="shared" si="8"/>
        <v>243958453.68000001</v>
      </c>
      <c r="H69" s="38"/>
      <c r="I69" s="38"/>
      <c r="J69" s="28"/>
      <c r="K69" s="29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x14ac:dyDescent="0.25">
      <c r="A70" s="18" t="s">
        <v>70</v>
      </c>
      <c r="B70" s="16">
        <v>0</v>
      </c>
      <c r="C70" s="16">
        <v>411922461.95000005</v>
      </c>
      <c r="D70" s="16">
        <v>0</v>
      </c>
      <c r="E70" s="16">
        <f t="shared" si="7"/>
        <v>411922461.95000005</v>
      </c>
      <c r="F70" s="16">
        <v>235019330.16999999</v>
      </c>
      <c r="G70" s="16">
        <f t="shared" si="8"/>
        <v>176903131.78000006</v>
      </c>
      <c r="H70" s="38"/>
      <c r="I70" s="38"/>
      <c r="J70" s="28"/>
      <c r="K70" s="29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25">
      <c r="A71" s="18" t="s">
        <v>71</v>
      </c>
      <c r="B71" s="16">
        <v>0</v>
      </c>
      <c r="C71" s="16">
        <v>5196056.91</v>
      </c>
      <c r="D71" s="16">
        <v>0</v>
      </c>
      <c r="E71" s="16">
        <f t="shared" si="7"/>
        <v>5196056.91</v>
      </c>
      <c r="F71" s="16">
        <v>6027130.79</v>
      </c>
      <c r="G71" s="16">
        <f t="shared" si="8"/>
        <v>-831073.87999999989</v>
      </c>
      <c r="H71" s="38"/>
      <c r="I71" s="38"/>
      <c r="J71" s="28"/>
      <c r="K71" s="29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25">
      <c r="A72" s="18" t="s">
        <v>72</v>
      </c>
      <c r="B72" s="16">
        <v>0</v>
      </c>
      <c r="C72" s="16">
        <v>29547133.890000001</v>
      </c>
      <c r="D72" s="16">
        <v>0</v>
      </c>
      <c r="E72" s="16">
        <f t="shared" si="7"/>
        <v>29547133.890000001</v>
      </c>
      <c r="F72" s="16">
        <v>40608899.32</v>
      </c>
      <c r="G72" s="16">
        <f t="shared" si="8"/>
        <v>-11061765.43</v>
      </c>
      <c r="H72" s="38"/>
      <c r="I72" s="38"/>
      <c r="J72" s="28"/>
      <c r="K72" s="29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25">
      <c r="A73" s="18" t="s">
        <v>73</v>
      </c>
      <c r="B73" s="16">
        <v>0</v>
      </c>
      <c r="C73" s="16">
        <v>20007993.649999999</v>
      </c>
      <c r="D73" s="16">
        <v>0</v>
      </c>
      <c r="E73" s="16">
        <f t="shared" si="7"/>
        <v>20007993.649999999</v>
      </c>
      <c r="F73" s="16">
        <v>19475129.969999999</v>
      </c>
      <c r="G73" s="16">
        <f t="shared" si="8"/>
        <v>532863.6799999997</v>
      </c>
      <c r="H73" s="38"/>
      <c r="I73" s="38"/>
      <c r="J73" s="28"/>
      <c r="K73" s="29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25">
      <c r="A74" s="18" t="s">
        <v>74</v>
      </c>
      <c r="B74" s="16">
        <v>895000000</v>
      </c>
      <c r="C74" s="16">
        <v>0</v>
      </c>
      <c r="D74" s="16">
        <v>0</v>
      </c>
      <c r="E74" s="16">
        <f t="shared" si="7"/>
        <v>895000000</v>
      </c>
      <c r="F74" s="16">
        <v>325485480.84000003</v>
      </c>
      <c r="G74" s="16">
        <f t="shared" si="8"/>
        <v>569514519.15999997</v>
      </c>
      <c r="H74" s="41"/>
      <c r="I74" s="32"/>
      <c r="J74" s="28"/>
      <c r="K74" s="29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25">
      <c r="A75" s="18" t="s">
        <v>75</v>
      </c>
      <c r="B75" s="16">
        <v>1000000</v>
      </c>
      <c r="C75" s="16">
        <v>0</v>
      </c>
      <c r="D75" s="16">
        <f>SUM(D64:D64)</f>
        <v>0</v>
      </c>
      <c r="E75" s="16">
        <f t="shared" si="7"/>
        <v>1000000</v>
      </c>
      <c r="F75" s="16">
        <v>5810683.6799999997</v>
      </c>
      <c r="G75" s="16">
        <f t="shared" si="8"/>
        <v>-4810683.68</v>
      </c>
      <c r="H75" s="37"/>
      <c r="I75" s="38"/>
      <c r="J75" s="27"/>
      <c r="K75" s="29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25">
      <c r="A76" s="18" t="s">
        <v>76</v>
      </c>
      <c r="B76" s="16">
        <v>0</v>
      </c>
      <c r="C76" s="16">
        <v>0</v>
      </c>
      <c r="D76" s="16">
        <v>0</v>
      </c>
      <c r="E76" s="16">
        <f>+B76+C76+D76</f>
        <v>0</v>
      </c>
      <c r="F76" s="16">
        <v>16076958.52</v>
      </c>
      <c r="G76" s="16">
        <f>+E76-F76</f>
        <v>-16076958.52</v>
      </c>
      <c r="H76" s="38"/>
      <c r="I76" s="32"/>
      <c r="J76" s="28"/>
      <c r="K76" s="2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1:45" x14ac:dyDescent="0.25">
      <c r="A77" s="11" t="s">
        <v>77</v>
      </c>
      <c r="B77" s="14">
        <f t="shared" ref="B77:G77" si="9">SUM(B78:B79)</f>
        <v>0</v>
      </c>
      <c r="C77" s="14">
        <f t="shared" si="9"/>
        <v>0</v>
      </c>
      <c r="D77" s="14">
        <f t="shared" si="9"/>
        <v>0</v>
      </c>
      <c r="E77" s="14">
        <f t="shared" si="9"/>
        <v>0</v>
      </c>
      <c r="F77" s="14">
        <f t="shared" si="9"/>
        <v>2784700</v>
      </c>
      <c r="G77" s="14">
        <f t="shared" si="9"/>
        <v>-2784700</v>
      </c>
      <c r="H77" s="38"/>
      <c r="I77" s="32"/>
      <c r="J77" s="28"/>
      <c r="K77" s="2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1:45" x14ac:dyDescent="0.25">
      <c r="A78" s="15" t="s">
        <v>78</v>
      </c>
      <c r="B78" s="16">
        <v>0</v>
      </c>
      <c r="C78" s="16">
        <v>0</v>
      </c>
      <c r="D78" s="16">
        <v>0</v>
      </c>
      <c r="E78" s="16">
        <f>+B78+C78+D78</f>
        <v>0</v>
      </c>
      <c r="F78" s="16">
        <v>1200000</v>
      </c>
      <c r="G78" s="16">
        <f>+E78-F78</f>
        <v>-1200000</v>
      </c>
      <c r="H78" s="38"/>
      <c r="I78" s="32"/>
      <c r="J78" s="28"/>
      <c r="K78" s="29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x14ac:dyDescent="0.25">
      <c r="A79" s="15" t="s">
        <v>79</v>
      </c>
      <c r="B79" s="16">
        <v>0</v>
      </c>
      <c r="C79" s="16">
        <v>0</v>
      </c>
      <c r="D79" s="16">
        <v>0</v>
      </c>
      <c r="E79" s="16">
        <f t="shared" ref="E79" si="10">+B79+C79+D79</f>
        <v>0</v>
      </c>
      <c r="F79" s="16">
        <v>1584700</v>
      </c>
      <c r="G79" s="16">
        <f t="shared" ref="G79" si="11">+E79-F79</f>
        <v>-1584700</v>
      </c>
      <c r="H79" s="38"/>
      <c r="I79" s="38"/>
      <c r="J79" s="28"/>
      <c r="K79" s="29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25">
      <c r="A80" s="9" t="s">
        <v>80</v>
      </c>
      <c r="B80" s="10">
        <f>+B81+B84</f>
        <v>4431700000</v>
      </c>
      <c r="C80" s="10">
        <f t="shared" ref="C80:G80" si="12">+C81+C84</f>
        <v>338476353.59999996</v>
      </c>
      <c r="D80" s="10">
        <f t="shared" si="12"/>
        <v>0</v>
      </c>
      <c r="E80" s="10">
        <f t="shared" si="12"/>
        <v>4770176353.6000004</v>
      </c>
      <c r="F80" s="10">
        <f t="shared" si="12"/>
        <v>1164880200.2199998</v>
      </c>
      <c r="G80" s="10">
        <f t="shared" si="12"/>
        <v>3605296153.3800006</v>
      </c>
      <c r="H80" s="37"/>
      <c r="I80" s="38"/>
      <c r="J80" s="27"/>
      <c r="K80" s="43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25">
      <c r="A81" s="11" t="s">
        <v>81</v>
      </c>
      <c r="B81" s="19">
        <f>SUM(B82:B83)</f>
        <v>4430700000</v>
      </c>
      <c r="C81" s="19">
        <f t="shared" ref="C81:E81" si="13">SUM(C82:C83)</f>
        <v>338476353.59999996</v>
      </c>
      <c r="D81" s="19">
        <f t="shared" si="13"/>
        <v>0</v>
      </c>
      <c r="E81" s="19">
        <f t="shared" si="13"/>
        <v>4769176353.6000004</v>
      </c>
      <c r="F81" s="14">
        <f>SUM(F82:F83)</f>
        <v>1163472470.2199998</v>
      </c>
      <c r="G81" s="14">
        <f>+E81-F81</f>
        <v>3605703883.3800006</v>
      </c>
      <c r="H81" s="37"/>
      <c r="I81" s="38"/>
      <c r="J81" s="27"/>
      <c r="K81" s="43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25">
      <c r="A82" s="15" t="s">
        <v>82</v>
      </c>
      <c r="B82" s="16">
        <v>4430700000</v>
      </c>
      <c r="C82" s="16">
        <v>0</v>
      </c>
      <c r="D82" s="16">
        <v>0</v>
      </c>
      <c r="E82" s="16">
        <f>+B82+C82+D82</f>
        <v>4430700000</v>
      </c>
      <c r="F82" s="16">
        <v>818262065.16999984</v>
      </c>
      <c r="G82" s="16">
        <f>+E82-F82</f>
        <v>3612437934.8299999</v>
      </c>
      <c r="H82" s="37"/>
      <c r="I82" s="38"/>
      <c r="J82" s="27"/>
      <c r="K82" s="43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25">
      <c r="A83" s="15" t="s">
        <v>83</v>
      </c>
      <c r="B83" s="16">
        <v>0</v>
      </c>
      <c r="C83" s="16">
        <v>338476353.59999996</v>
      </c>
      <c r="D83" s="16">
        <v>0</v>
      </c>
      <c r="E83" s="16">
        <f>+B83+C83+D83</f>
        <v>338476353.59999996</v>
      </c>
      <c r="F83" s="16">
        <v>345210405.05000001</v>
      </c>
      <c r="G83" s="16">
        <f>+E83-F83</f>
        <v>-6734051.4500000477</v>
      </c>
      <c r="H83" s="37"/>
      <c r="I83" s="38"/>
      <c r="J83" s="27"/>
      <c r="K83" s="43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25">
      <c r="A84" s="11" t="s">
        <v>84</v>
      </c>
      <c r="B84" s="19">
        <f>SUM(B85:B85)</f>
        <v>1000000</v>
      </c>
      <c r="C84" s="14">
        <f>SUM(C85:C85)</f>
        <v>0</v>
      </c>
      <c r="D84" s="14">
        <f>SUM(D85:D85)</f>
        <v>0</v>
      </c>
      <c r="E84" s="14">
        <f>+B84+C84+D84</f>
        <v>1000000</v>
      </c>
      <c r="F84" s="14">
        <f>SUM(F85:F85)</f>
        <v>1407730</v>
      </c>
      <c r="G84" s="14">
        <f>+E84-F84</f>
        <v>-407730</v>
      </c>
      <c r="H84" s="37"/>
      <c r="I84" s="38"/>
      <c r="J84" s="27"/>
      <c r="K84" s="43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25">
      <c r="A85" s="15" t="s">
        <v>85</v>
      </c>
      <c r="B85" s="16">
        <v>1000000</v>
      </c>
      <c r="C85" s="16">
        <v>0</v>
      </c>
      <c r="D85" s="16">
        <v>0</v>
      </c>
      <c r="E85" s="16">
        <f>+B85+C85+D85</f>
        <v>1000000</v>
      </c>
      <c r="F85" s="16">
        <v>1407730</v>
      </c>
      <c r="G85" s="16">
        <f>+E85-F85</f>
        <v>-407730</v>
      </c>
      <c r="H85" s="37"/>
      <c r="I85" s="38"/>
      <c r="J85" s="27"/>
      <c r="K85" s="43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25">
      <c r="A86" s="9" t="s">
        <v>86</v>
      </c>
      <c r="B86" s="10">
        <f t="shared" ref="B86:G86" si="14">SUM(B87:B90)</f>
        <v>84188000</v>
      </c>
      <c r="C86" s="10">
        <f t="shared" si="14"/>
        <v>701645586.28999996</v>
      </c>
      <c r="D86" s="10">
        <f t="shared" si="14"/>
        <v>0</v>
      </c>
      <c r="E86" s="10">
        <f t="shared" si="14"/>
        <v>785833586.28999996</v>
      </c>
      <c r="F86" s="10">
        <f t="shared" si="14"/>
        <v>22117449.129999999</v>
      </c>
      <c r="G86" s="10">
        <f t="shared" si="14"/>
        <v>763716137.15999997</v>
      </c>
      <c r="H86" s="37"/>
      <c r="I86" s="38"/>
      <c r="J86" s="27"/>
      <c r="K86" s="27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25">
      <c r="A87" s="15" t="s">
        <v>87</v>
      </c>
      <c r="B87" s="16">
        <v>80000</v>
      </c>
      <c r="C87" s="16">
        <v>0</v>
      </c>
      <c r="D87" s="16">
        <v>0</v>
      </c>
      <c r="E87" s="16">
        <f>+B87+C87+D87</f>
        <v>80000</v>
      </c>
      <c r="F87" s="16">
        <v>22062.840000000007</v>
      </c>
      <c r="G87" s="16">
        <f>+E87-F87</f>
        <v>57937.159999999989</v>
      </c>
      <c r="H87" s="38"/>
      <c r="I87" s="32"/>
      <c r="J87" s="28"/>
      <c r="K87" s="2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x14ac:dyDescent="0.25">
      <c r="A88" s="15" t="s">
        <v>88</v>
      </c>
      <c r="B88" s="16">
        <v>8000</v>
      </c>
      <c r="C88" s="16">
        <v>0</v>
      </c>
      <c r="D88" s="16">
        <v>0</v>
      </c>
      <c r="E88" s="16">
        <f t="shared" ref="E88:E90" si="15">+B88+C88+D88</f>
        <v>8000</v>
      </c>
      <c r="F88" s="16">
        <v>0</v>
      </c>
      <c r="G88" s="16">
        <f t="shared" ref="G88:G90" si="16">+E88-F88</f>
        <v>8000</v>
      </c>
      <c r="H88" s="38"/>
      <c r="I88" s="32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x14ac:dyDescent="0.25">
      <c r="A89" s="15" t="s">
        <v>89</v>
      </c>
      <c r="B89" s="16">
        <v>0</v>
      </c>
      <c r="C89" s="16">
        <v>701645586.28999996</v>
      </c>
      <c r="D89" s="16">
        <v>0</v>
      </c>
      <c r="E89" s="16">
        <f t="shared" si="15"/>
        <v>701645586.28999996</v>
      </c>
      <c r="F89" s="20">
        <v>22095386.289999999</v>
      </c>
      <c r="G89" s="16">
        <f t="shared" si="16"/>
        <v>679550200</v>
      </c>
      <c r="H89" s="38"/>
      <c r="I89" s="38"/>
      <c r="J89" s="29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x14ac:dyDescent="0.25">
      <c r="A90" s="15" t="s">
        <v>90</v>
      </c>
      <c r="B90" s="16">
        <v>84100000</v>
      </c>
      <c r="C90" s="16">
        <v>0</v>
      </c>
      <c r="D90" s="16">
        <v>0</v>
      </c>
      <c r="E90" s="16">
        <f t="shared" si="15"/>
        <v>84100000</v>
      </c>
      <c r="F90" s="16">
        <v>0</v>
      </c>
      <c r="G90" s="16">
        <f t="shared" si="16"/>
        <v>84100000</v>
      </c>
      <c r="H90" s="38"/>
      <c r="I90" s="32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45" x14ac:dyDescent="0.25">
      <c r="A91" s="21"/>
      <c r="B91" s="22"/>
      <c r="C91" s="16"/>
      <c r="D91" s="16"/>
      <c r="E91" s="16"/>
      <c r="F91" s="16"/>
      <c r="G91" s="16"/>
      <c r="H91" s="38"/>
      <c r="I91" s="32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1:45" s="23" customFormat="1" x14ac:dyDescent="0.25">
      <c r="A92" s="9" t="s">
        <v>91</v>
      </c>
      <c r="B92" s="10">
        <f t="shared" ref="B92:G92" si="17">+B86+B9</f>
        <v>13391871000</v>
      </c>
      <c r="C92" s="10">
        <f t="shared" si="17"/>
        <v>1588041318.1900001</v>
      </c>
      <c r="D92" s="10">
        <f t="shared" si="17"/>
        <v>0</v>
      </c>
      <c r="E92" s="10">
        <f t="shared" si="17"/>
        <v>14979912318.189999</v>
      </c>
      <c r="F92" s="10">
        <f t="shared" si="17"/>
        <v>4782645936.1199999</v>
      </c>
      <c r="G92" s="10">
        <f t="shared" si="17"/>
        <v>10197266382.07</v>
      </c>
      <c r="H92" s="37"/>
      <c r="I92" s="32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1:45" x14ac:dyDescent="0.25">
      <c r="A93" s="21"/>
      <c r="B93" s="24"/>
      <c r="C93" s="22"/>
      <c r="D93" s="22"/>
      <c r="E93" s="25"/>
      <c r="F93" s="22"/>
      <c r="G93" s="22"/>
      <c r="H93" s="41"/>
      <c r="I93" s="32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1:45" x14ac:dyDescent="0.25">
      <c r="A94" s="11" t="s">
        <v>92</v>
      </c>
      <c r="B94" s="12">
        <f t="shared" ref="B94:G94" si="18">SUM(B95:B97)</f>
        <v>1180000000</v>
      </c>
      <c r="C94" s="12">
        <f t="shared" si="18"/>
        <v>3916488269.04</v>
      </c>
      <c r="D94" s="12">
        <f t="shared" si="18"/>
        <v>0</v>
      </c>
      <c r="E94" s="12">
        <f t="shared" si="18"/>
        <v>5096488269.04</v>
      </c>
      <c r="F94" s="12">
        <f t="shared" si="18"/>
        <v>4872254010.2399998</v>
      </c>
      <c r="G94" s="12">
        <f t="shared" si="18"/>
        <v>224234258.80000019</v>
      </c>
      <c r="H94" s="37"/>
      <c r="I94" s="38"/>
      <c r="J94" s="27"/>
      <c r="K94" s="43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25">
      <c r="A95" s="15" t="s">
        <v>93</v>
      </c>
      <c r="B95" s="16">
        <v>500000000</v>
      </c>
      <c r="C95" s="16">
        <v>745588269.03999996</v>
      </c>
      <c r="D95" s="16">
        <v>0</v>
      </c>
      <c r="E95" s="16">
        <f>B95+C95+D95</f>
        <v>1245588269.04</v>
      </c>
      <c r="F95" s="16">
        <v>500000000</v>
      </c>
      <c r="G95" s="16">
        <f>+E95-F95</f>
        <v>745588269.03999996</v>
      </c>
      <c r="H95" s="38"/>
      <c r="I95" s="32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25">
      <c r="A96" s="15" t="s">
        <v>94</v>
      </c>
      <c r="B96" s="16">
        <v>550000000</v>
      </c>
      <c r="C96" s="16">
        <v>3170900000</v>
      </c>
      <c r="D96" s="16">
        <v>0</v>
      </c>
      <c r="E96" s="16">
        <f t="shared" ref="E96:E97" si="19">B96+C96+D96</f>
        <v>3720900000</v>
      </c>
      <c r="F96" s="16">
        <v>4242254010.2399998</v>
      </c>
      <c r="G96" s="16">
        <f>+E96-F96</f>
        <v>-521354010.23999977</v>
      </c>
      <c r="H96" s="38"/>
      <c r="I96" s="3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25">
      <c r="A97" s="15" t="s">
        <v>95</v>
      </c>
      <c r="B97" s="16">
        <v>130000000</v>
      </c>
      <c r="C97" s="16">
        <v>0</v>
      </c>
      <c r="D97" s="16">
        <v>0</v>
      </c>
      <c r="E97" s="16">
        <f t="shared" si="19"/>
        <v>130000000</v>
      </c>
      <c r="F97" s="16">
        <v>130000000</v>
      </c>
      <c r="G97" s="16">
        <f t="shared" ref="G97" si="20">+E97-F97</f>
        <v>0</v>
      </c>
      <c r="H97" s="38"/>
      <c r="I97" s="32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s="23" customFormat="1" x14ac:dyDescent="0.25">
      <c r="A98" s="9" t="s">
        <v>96</v>
      </c>
      <c r="B98" s="10">
        <f t="shared" ref="B98:G98" si="21">B92+B94</f>
        <v>14571871000</v>
      </c>
      <c r="C98" s="10">
        <f t="shared" si="21"/>
        <v>5504529587.2299995</v>
      </c>
      <c r="D98" s="10">
        <f t="shared" si="21"/>
        <v>0</v>
      </c>
      <c r="E98" s="10">
        <f t="shared" si="21"/>
        <v>20076400587.23</v>
      </c>
      <c r="F98" s="10">
        <f t="shared" si="21"/>
        <v>9654899946.3600006</v>
      </c>
      <c r="G98" s="10">
        <f t="shared" si="21"/>
        <v>10421500640.869999</v>
      </c>
      <c r="H98" s="5"/>
      <c r="I98"/>
      <c r="J98" s="29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100" spans="1:45" x14ac:dyDescent="0.25">
      <c r="A100" s="26"/>
      <c r="B100" s="27"/>
      <c r="C100" s="27"/>
      <c r="D100" s="28"/>
      <c r="E100" s="27"/>
      <c r="F100" s="27"/>
      <c r="G100" s="27"/>
      <c r="H100" s="27"/>
      <c r="I100" s="28"/>
      <c r="J100" s="28"/>
      <c r="K100" s="28"/>
      <c r="L100" s="28"/>
    </row>
    <row r="101" spans="1:45" x14ac:dyDescent="0.25">
      <c r="A101" s="28"/>
      <c r="B101" s="28"/>
      <c r="C101" s="28"/>
      <c r="D101" s="29"/>
      <c r="E101" s="27"/>
      <c r="F101" s="28"/>
      <c r="G101" s="28"/>
      <c r="H101" s="28"/>
      <c r="I101" s="28"/>
      <c r="J101" s="28"/>
      <c r="K101" s="28"/>
      <c r="L101" s="28"/>
    </row>
    <row r="102" spans="1:45" x14ac:dyDescent="0.25">
      <c r="A102" s="28"/>
      <c r="B102" s="27"/>
      <c r="C102" s="27"/>
      <c r="D102" s="27"/>
      <c r="E102" s="27"/>
      <c r="F102" s="27"/>
      <c r="G102" s="27"/>
      <c r="H102" s="27"/>
      <c r="I102" s="28"/>
      <c r="J102" s="28"/>
      <c r="K102" s="28"/>
      <c r="L102" s="28"/>
    </row>
    <row r="103" spans="1:45" ht="18.75" x14ac:dyDescent="0.3">
      <c r="A103" s="28"/>
      <c r="B103" s="28"/>
      <c r="C103" s="29"/>
      <c r="D103" s="28"/>
      <c r="E103" s="30"/>
      <c r="F103" s="28"/>
      <c r="G103" s="28"/>
      <c r="H103" s="28"/>
      <c r="I103" s="31"/>
      <c r="J103" s="28"/>
      <c r="K103" s="28"/>
      <c r="L103" s="28"/>
    </row>
    <row r="104" spans="1:45" x14ac:dyDescent="0.25">
      <c r="A104" s="28"/>
      <c r="B104" s="28"/>
      <c r="C104" s="28"/>
      <c r="D104" s="28"/>
      <c r="E104" s="28"/>
      <c r="F104" s="28"/>
      <c r="G104" s="28"/>
      <c r="H104" s="28"/>
      <c r="I104" s="31"/>
      <c r="J104" s="28"/>
      <c r="K104" s="28"/>
      <c r="L104" s="28"/>
    </row>
    <row r="105" spans="1:45" x14ac:dyDescent="0.25">
      <c r="A105" s="28"/>
      <c r="B105" s="28"/>
      <c r="C105" s="28"/>
      <c r="D105" s="28"/>
      <c r="E105" s="28"/>
      <c r="F105" s="28"/>
      <c r="G105" s="28"/>
      <c r="H105" s="28"/>
      <c r="I105" s="31"/>
      <c r="J105" s="28"/>
      <c r="K105" s="28"/>
      <c r="L105" s="28"/>
    </row>
  </sheetData>
  <mergeCells count="8">
    <mergeCell ref="I103:I105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2023-06-12T11:57:56Z</dcterms:created>
  <dcterms:modified xsi:type="dcterms:W3CDTF">2023-06-12T11:58:57Z</dcterms:modified>
</cp:coreProperties>
</file>