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4-2023\"/>
    </mc:Choice>
  </mc:AlternateContent>
  <xr:revisionPtr revIDLastSave="0" documentId="8_{08B7E7E0-9E64-48F6-81C3-4B39ACCB3565}" xr6:coauthVersionLast="47" xr6:coauthVersionMax="47" xr10:uidLastSave="{00000000-0000-0000-0000-000000000000}"/>
  <bookViews>
    <workbookView xWindow="-120" yWindow="-120" windowWidth="24240" windowHeight="13140" xr2:uid="{BE5552A3-7C5E-4DD7-86A3-D5C91BB41AD3}"/>
  </bookViews>
  <sheets>
    <sheet name="ACUM" sheetId="1" r:id="rId1"/>
  </sheets>
  <definedNames>
    <definedName name="_xlnm.Print_Area" localSheetId="0">ACUM!$A$1:$G$100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G98" i="1" s="1"/>
  <c r="E97" i="1"/>
  <c r="G97" i="1" s="1"/>
  <c r="G96" i="1"/>
  <c r="E95" i="1"/>
  <c r="G95" i="1" s="1"/>
  <c r="F94" i="1"/>
  <c r="D94" i="1"/>
  <c r="C94" i="1"/>
  <c r="B94" i="1"/>
  <c r="E90" i="1"/>
  <c r="G90" i="1" s="1"/>
  <c r="E89" i="1"/>
  <c r="G89" i="1" s="1"/>
  <c r="E88" i="1"/>
  <c r="G88" i="1" s="1"/>
  <c r="E87" i="1"/>
  <c r="G87" i="1" s="1"/>
  <c r="G86" i="1" s="1"/>
  <c r="F86" i="1"/>
  <c r="E86" i="1"/>
  <c r="D86" i="1"/>
  <c r="C86" i="1"/>
  <c r="B86" i="1"/>
  <c r="E85" i="1"/>
  <c r="G85" i="1" s="1"/>
  <c r="F84" i="1"/>
  <c r="F80" i="1" s="1"/>
  <c r="D84" i="1"/>
  <c r="C84" i="1"/>
  <c r="C80" i="1" s="1"/>
  <c r="B84" i="1"/>
  <c r="E84" i="1" s="1"/>
  <c r="G84" i="1" s="1"/>
  <c r="G83" i="1"/>
  <c r="E83" i="1"/>
  <c r="E81" i="1" s="1"/>
  <c r="E82" i="1"/>
  <c r="G82" i="1" s="1"/>
  <c r="F81" i="1"/>
  <c r="D81" i="1"/>
  <c r="C81" i="1"/>
  <c r="B81" i="1"/>
  <c r="B80" i="1" s="1"/>
  <c r="D80" i="1"/>
  <c r="E79" i="1"/>
  <c r="G79" i="1" s="1"/>
  <c r="E78" i="1"/>
  <c r="G78" i="1" s="1"/>
  <c r="F77" i="1"/>
  <c r="E77" i="1"/>
  <c r="D77" i="1"/>
  <c r="D64" i="1" s="1"/>
  <c r="C77" i="1"/>
  <c r="B77" i="1"/>
  <c r="E76" i="1"/>
  <c r="G76" i="1" s="1"/>
  <c r="E74" i="1"/>
  <c r="G74" i="1" s="1"/>
  <c r="E73" i="1"/>
  <c r="G73" i="1" s="1"/>
  <c r="E72" i="1"/>
  <c r="G72" i="1" s="1"/>
  <c r="G71" i="1"/>
  <c r="E71" i="1"/>
  <c r="E70" i="1"/>
  <c r="G70" i="1" s="1"/>
  <c r="E69" i="1"/>
  <c r="G69" i="1" s="1"/>
  <c r="E68" i="1"/>
  <c r="G68" i="1" s="1"/>
  <c r="E67" i="1"/>
  <c r="G67" i="1" s="1"/>
  <c r="E66" i="1"/>
  <c r="G66" i="1" s="1"/>
  <c r="F65" i="1"/>
  <c r="F64" i="1" s="1"/>
  <c r="C65" i="1"/>
  <c r="C64" i="1" s="1"/>
  <c r="B65" i="1"/>
  <c r="B64" i="1" s="1"/>
  <c r="E63" i="1"/>
  <c r="G63" i="1" s="1"/>
  <c r="E62" i="1"/>
  <c r="G62" i="1" s="1"/>
  <c r="G61" i="1"/>
  <c r="E61" i="1"/>
  <c r="G60" i="1"/>
  <c r="E60" i="1"/>
  <c r="E59" i="1"/>
  <c r="G59" i="1" s="1"/>
  <c r="G58" i="1"/>
  <c r="E58" i="1"/>
  <c r="E57" i="1"/>
  <c r="G57" i="1" s="1"/>
  <c r="E56" i="1"/>
  <c r="G56" i="1" s="1"/>
  <c r="G55" i="1"/>
  <c r="E55" i="1"/>
  <c r="G54" i="1"/>
  <c r="E54" i="1"/>
  <c r="E53" i="1"/>
  <c r="G53" i="1" s="1"/>
  <c r="G52" i="1"/>
  <c r="E52" i="1"/>
  <c r="E51" i="1"/>
  <c r="G51" i="1" s="1"/>
  <c r="E50" i="1"/>
  <c r="G50" i="1" s="1"/>
  <c r="G49" i="1"/>
  <c r="E49" i="1"/>
  <c r="G48" i="1"/>
  <c r="E48" i="1"/>
  <c r="E47" i="1"/>
  <c r="G47" i="1" s="1"/>
  <c r="G46" i="1"/>
  <c r="E46" i="1"/>
  <c r="E45" i="1"/>
  <c r="G45" i="1" s="1"/>
  <c r="E44" i="1"/>
  <c r="G44" i="1" s="1"/>
  <c r="G43" i="1"/>
  <c r="E43" i="1"/>
  <c r="G42" i="1"/>
  <c r="E42" i="1"/>
  <c r="E41" i="1"/>
  <c r="G41" i="1" s="1"/>
  <c r="G40" i="1"/>
  <c r="E40" i="1"/>
  <c r="E39" i="1"/>
  <c r="G39" i="1" s="1"/>
  <c r="E38" i="1"/>
  <c r="G38" i="1" s="1"/>
  <c r="G37" i="1" s="1"/>
  <c r="F37" i="1"/>
  <c r="D37" i="1"/>
  <c r="C37" i="1"/>
  <c r="B37" i="1"/>
  <c r="G36" i="1"/>
  <c r="E36" i="1"/>
  <c r="E35" i="1"/>
  <c r="G35" i="1" s="1"/>
  <c r="E34" i="1"/>
  <c r="G34" i="1" s="1"/>
  <c r="G33" i="1"/>
  <c r="E33" i="1"/>
  <c r="G32" i="1"/>
  <c r="E32" i="1"/>
  <c r="E31" i="1"/>
  <c r="G31" i="1" s="1"/>
  <c r="G30" i="1"/>
  <c r="E30" i="1"/>
  <c r="E29" i="1"/>
  <c r="G29" i="1" s="1"/>
  <c r="E28" i="1"/>
  <c r="G28" i="1" s="1"/>
  <c r="G27" i="1"/>
  <c r="E27" i="1"/>
  <c r="G26" i="1"/>
  <c r="E26" i="1"/>
  <c r="E25" i="1"/>
  <c r="G25" i="1" s="1"/>
  <c r="G24" i="1"/>
  <c r="E24" i="1"/>
  <c r="E23" i="1"/>
  <c r="G23" i="1" s="1"/>
  <c r="E22" i="1"/>
  <c r="G22" i="1" s="1"/>
  <c r="G21" i="1"/>
  <c r="E21" i="1"/>
  <c r="G20" i="1"/>
  <c r="E20" i="1"/>
  <c r="E19" i="1"/>
  <c r="G19" i="1" s="1"/>
  <c r="G18" i="1"/>
  <c r="E18" i="1"/>
  <c r="E17" i="1"/>
  <c r="G17" i="1" s="1"/>
  <c r="E16" i="1"/>
  <c r="G16" i="1" s="1"/>
  <c r="G15" i="1"/>
  <c r="E15" i="1"/>
  <c r="G14" i="1"/>
  <c r="E14" i="1"/>
  <c r="E13" i="1"/>
  <c r="G13" i="1" s="1"/>
  <c r="G12" i="1"/>
  <c r="E12" i="1"/>
  <c r="F11" i="1"/>
  <c r="F10" i="1" s="1"/>
  <c r="F9" i="1" s="1"/>
  <c r="D11" i="1"/>
  <c r="D10" i="1" s="1"/>
  <c r="C11" i="1"/>
  <c r="C10" i="1" s="1"/>
  <c r="C9" i="1" s="1"/>
  <c r="C92" i="1" s="1"/>
  <c r="C99" i="1" s="1"/>
  <c r="B11" i="1"/>
  <c r="B10" i="1" s="1"/>
  <c r="E80" i="1" l="1"/>
  <c r="G81" i="1"/>
  <c r="G80" i="1" s="1"/>
  <c r="G11" i="1"/>
  <c r="G10" i="1" s="1"/>
  <c r="G77" i="1"/>
  <c r="B9" i="1"/>
  <c r="B92" i="1" s="1"/>
  <c r="B99" i="1" s="1"/>
  <c r="G94" i="1"/>
  <c r="D9" i="1"/>
  <c r="D92" i="1" s="1"/>
  <c r="D99" i="1" s="1"/>
  <c r="F92" i="1"/>
  <c r="F99" i="1" s="1"/>
  <c r="E94" i="1"/>
  <c r="E37" i="1"/>
  <c r="E65" i="1"/>
  <c r="E11" i="1"/>
  <c r="G9" i="1" l="1"/>
  <c r="G92" i="1" s="1"/>
  <c r="G99" i="1" s="1"/>
  <c r="E10" i="1"/>
  <c r="G65" i="1"/>
  <c r="G64" i="1" s="1"/>
  <c r="E64" i="1"/>
  <c r="E9" i="1" l="1"/>
  <c r="E92" i="1" s="1"/>
  <c r="E99" i="1" s="1"/>
</calcChain>
</file>

<file path=xl/sharedStrings.xml><?xml version="1.0" encoding="utf-8"?>
<sst xmlns="http://schemas.openxmlformats.org/spreadsheetml/2006/main" count="98" uniqueCount="98">
  <si>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</si>
  <si>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</si>
  <si>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</si>
  <si>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</si>
  <si>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</si>
  <si>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</si>
  <si>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</si>
  <si>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</si>
  <si>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</si>
  <si>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</si>
  <si>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</si>
  <si>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</si>
  <si>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</si>
  <si>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</si>
  <si>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</si>
  <si>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</si>
  <si>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</si>
  <si>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</si>
  <si>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</si>
  <si>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</si>
  <si>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</si>
  <si>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</si>
  <si>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</si>
  <si>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</si>
  <si>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</si>
  <si>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</si>
  <si>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</si>
  <si>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</si>
  <si>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</si>
  <si>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</si>
  <si>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</si>
  <si>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</si>
  <si>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</si>
  <si>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</si>
  <si>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</si>
  <si>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</si>
  <si>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</si>
  <si>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</si>
  <si>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</si>
  <si>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</si>
  <si>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</si>
  <si>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</si>
  <si>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</si>
  <si>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</si>
  <si>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</si>
  <si>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</si>
  <si>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</si>
  <si>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</si>
  <si>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</si>
  <si>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</si>
  <si>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</si>
  <si>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</si>
  <si>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</si>
  <si>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</si>
  <si>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</si>
  <si>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</si>
  <si>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</si>
  <si>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</si>
  <si>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</si>
  <si>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</si>
  <si>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</si>
  <si>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</si>
  <si>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</si>
  <si>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</si>
  <si>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</si>
  <si>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</si>
  <si>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</si>
  <si>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</si>
  <si>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</si>
  <si>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</si>
  <si>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</si>
  <si>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</si>
  <si>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</si>
  <si>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</si>
  <si>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</si>
  <si>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</si>
  <si>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</si>
  <si>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</si>
  <si>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</si>
  <si>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1.1.3.01.04.005 - CONECTAR LAB (EX INFINITO POR DESCUBRIR)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</si>
  <si>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</si>
  <si>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</si>
  <si>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</si>
  <si>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</si>
  <si>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</si>
  <si>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</si>
  <si>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</si>
  <si>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</si>
  <si>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</si>
  <si>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</si>
  <si>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</si>
  <si>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</si>
  <si>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</si>
  <si>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</si>
  <si>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 xml:space="preserve"> 7.2                 -APORTES NO REINTEGRABLES    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</si>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</sst>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/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/>
    <xf numFmtId="0" fontId="8" fillId="0" borderId="1" xfId="1" applyFont="1" applyBorder="1"/>
    <xf numFmtId="4" fontId="0" fillId="0" borderId="1" xfId="0" applyNumberFormat="1" applyBorder="1"/>
    <xf numFmtId="4" fontId="0" fillId="0" borderId="2" xfId="0" applyNumberFormat="1" applyBorder="1"/>
    <xf numFmtId="0" fontId="8" fillId="0" borderId="1" xfId="1" applyFont="1" applyBorder="1" applyAlignment="1">
      <alignment wrapText="1"/>
    </xf>
    <xf numFmtId="4" fontId="10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horizontal="right"/>
    </xf>
    <xf numFmtId="4" fontId="11" fillId="0" borderId="1" xfId="0" applyNumberFormat="1" applyFont="1" applyBorder="1"/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2" borderId="0" xfId="0" applyFill="1"/>
    <xf numFmtId="4" fontId="1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1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4" fontId="0" fillId="0" borderId="0" xfId="0" applyNumberFormat="1" applyFill="1"/>
    <xf numFmtId="0" fontId="7" fillId="0" borderId="0" xfId="1" applyFill="1"/>
    <xf numFmtId="0" fontId="9" fillId="0" borderId="0" xfId="1" applyFont="1" applyFill="1"/>
    <xf numFmtId="4" fontId="10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/>
  </cellXfs>
  <cellStyles count="2">
    <cellStyle name="Normal" xfId="0" builtinId="0"/>
    <cellStyle name="Normal 2" xfId="1" xr:uid="{BD6E9A73-F329-4C32-9D90-8DE6EC5B9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19E4F2D-6B3D-4D1A-9F3F-3278D2EBA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2499-A83B-4A03-99B6-9F1D0B6FE5E6}">
  <sheetPr>
    <pageSetUpPr fitToPage="1"/>
  </sheetPr>
  <dimension ref="A1:BP108"/>
  <sheetViews>
    <sheetView tabSelected="1" workbookViewId="0">
      <selection activeCell="B109" sqref="B109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22" x14ac:dyDescent="0.25">
      <c r="F1" s="1"/>
    </row>
    <row r="2" spans="1:22" x14ac:dyDescent="0.25">
      <c r="G2" s="2">
        <v>2023</v>
      </c>
      <c r="H2" s="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22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22" x14ac:dyDescent="0.25">
      <c r="A5" s="2"/>
      <c r="C5" s="5"/>
      <c r="D5" s="5"/>
      <c r="E5" s="5"/>
      <c r="F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54" customHeight="1" x14ac:dyDescent="0.25">
      <c r="A6" s="7" t="s">
        <v>1</v>
      </c>
      <c r="B6" s="7" t="s">
        <v>2</v>
      </c>
      <c r="C6" s="7" t="s">
        <v>3</v>
      </c>
      <c r="D6" s="7"/>
      <c r="E6" s="7" t="s">
        <v>4</v>
      </c>
      <c r="F6" s="8" t="s">
        <v>5</v>
      </c>
      <c r="G6" s="7" t="s">
        <v>6</v>
      </c>
      <c r="H6" s="29"/>
      <c r="I6" s="30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3.75" customHeight="1" x14ac:dyDescent="0.25">
      <c r="A7" s="7"/>
      <c r="B7" s="7"/>
      <c r="C7" s="7"/>
      <c r="D7" s="7"/>
      <c r="E7" s="7"/>
      <c r="F7" s="8"/>
      <c r="G7" s="7"/>
      <c r="H7" s="29"/>
      <c r="I7" s="30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1" customHeight="1" x14ac:dyDescent="0.25">
      <c r="A8" s="7"/>
      <c r="B8" s="7"/>
      <c r="C8" s="9" t="s">
        <v>7</v>
      </c>
      <c r="D8" s="9" t="s">
        <v>8</v>
      </c>
      <c r="E8" s="7"/>
      <c r="F8" s="8"/>
      <c r="G8" s="7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5" customHeight="1" x14ac:dyDescent="0.25">
      <c r="A9" s="10" t="s">
        <v>9</v>
      </c>
      <c r="B9" s="11">
        <f>+B10+B64+B80</f>
        <v>13307683000</v>
      </c>
      <c r="C9" s="11">
        <f>+C10+C64+C80</f>
        <v>1491057454.9000001</v>
      </c>
      <c r="D9" s="11">
        <f>+D10+D64+D80</f>
        <v>0</v>
      </c>
      <c r="E9" s="11">
        <f>+E10+E64+E80</f>
        <v>14798740454.9</v>
      </c>
      <c r="F9" s="11">
        <f>+F10+F64+F80</f>
        <v>6496846962.7999992</v>
      </c>
      <c r="G9" s="11">
        <f>+G10+G64+G80</f>
        <v>8301893492.1000013</v>
      </c>
      <c r="H9" s="31"/>
      <c r="I9" s="28"/>
      <c r="J9" s="38"/>
      <c r="K9" s="33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x14ac:dyDescent="0.25">
      <c r="A10" s="12" t="s">
        <v>10</v>
      </c>
      <c r="B10" s="13">
        <f t="shared" ref="B10:G10" si="0">+B11+B37</f>
        <v>3360383000</v>
      </c>
      <c r="C10" s="13">
        <f t="shared" si="0"/>
        <v>556053244.89999998</v>
      </c>
      <c r="D10" s="13">
        <f t="shared" si="0"/>
        <v>0</v>
      </c>
      <c r="E10" s="13">
        <f t="shared" si="0"/>
        <v>3916436244.9000001</v>
      </c>
      <c r="F10" s="13">
        <f>+F11+F37</f>
        <v>2698534844.6099987</v>
      </c>
      <c r="G10" s="13">
        <f t="shared" si="0"/>
        <v>1217901400.2900012</v>
      </c>
      <c r="H10" s="31"/>
      <c r="I10" s="34"/>
      <c r="J10" s="3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x14ac:dyDescent="0.25">
      <c r="A11" s="14" t="s">
        <v>11</v>
      </c>
      <c r="B11" s="15">
        <f>SUM(B12:B36)</f>
        <v>1929326000</v>
      </c>
      <c r="C11" s="15">
        <f>SUM(C12:C36)</f>
        <v>3245731.9</v>
      </c>
      <c r="D11" s="15">
        <f t="shared" ref="D11:E11" si="1">SUM(D12:D36)</f>
        <v>0</v>
      </c>
      <c r="E11" s="15">
        <f t="shared" si="1"/>
        <v>1932571731.9000001</v>
      </c>
      <c r="F11" s="15">
        <f>SUM(F12:F36)</f>
        <v>837402514.56999958</v>
      </c>
      <c r="G11" s="15">
        <f>SUM(G12:G36)</f>
        <v>1095169217.3300004</v>
      </c>
      <c r="H11" s="34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x14ac:dyDescent="0.25">
      <c r="A12" s="16" t="s">
        <v>12</v>
      </c>
      <c r="B12" s="17">
        <v>646500000</v>
      </c>
      <c r="C12" s="17">
        <v>0</v>
      </c>
      <c r="D12" s="17">
        <v>0</v>
      </c>
      <c r="E12" s="17">
        <f>+B12+C12+D12</f>
        <v>646500000</v>
      </c>
      <c r="F12" s="17">
        <v>290488791.6299994</v>
      </c>
      <c r="G12" s="17">
        <f>+E12-F12</f>
        <v>356011208.3700006</v>
      </c>
      <c r="H12" s="35"/>
      <c r="I12" s="35"/>
      <c r="J12" s="3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x14ac:dyDescent="0.25">
      <c r="A13" s="16" t="s">
        <v>13</v>
      </c>
      <c r="B13" s="17">
        <v>160400000</v>
      </c>
      <c r="C13" s="17">
        <v>0</v>
      </c>
      <c r="D13" s="17">
        <v>0</v>
      </c>
      <c r="E13" s="17">
        <f t="shared" ref="E13:E63" si="2">+B13+C13+D13</f>
        <v>160400000</v>
      </c>
      <c r="F13" s="17">
        <v>76763144.120000005</v>
      </c>
      <c r="G13" s="17">
        <f t="shared" ref="G13:G63" si="3">+E13-F13</f>
        <v>83636855.879999995</v>
      </c>
      <c r="H13" s="3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x14ac:dyDescent="0.25">
      <c r="A14" s="16" t="s">
        <v>14</v>
      </c>
      <c r="B14" s="17">
        <v>96700000</v>
      </c>
      <c r="C14" s="17">
        <v>0</v>
      </c>
      <c r="D14" s="17">
        <v>0</v>
      </c>
      <c r="E14" s="17">
        <f t="shared" si="2"/>
        <v>96700000</v>
      </c>
      <c r="F14" s="17">
        <v>47607890.25000006</v>
      </c>
      <c r="G14" s="17">
        <f t="shared" si="3"/>
        <v>49092109.74999994</v>
      </c>
      <c r="H14" s="34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x14ac:dyDescent="0.25">
      <c r="A15" s="16" t="s">
        <v>15</v>
      </c>
      <c r="B15" s="17">
        <v>375000</v>
      </c>
      <c r="C15" s="17">
        <v>0</v>
      </c>
      <c r="D15" s="17">
        <v>0</v>
      </c>
      <c r="E15" s="17">
        <f t="shared" si="2"/>
        <v>375000</v>
      </c>
      <c r="F15" s="17">
        <v>160925.45999999996</v>
      </c>
      <c r="G15" s="17">
        <f t="shared" si="3"/>
        <v>214074.54000000004</v>
      </c>
      <c r="H15" s="3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x14ac:dyDescent="0.25">
      <c r="A16" s="16" t="s">
        <v>16</v>
      </c>
      <c r="B16" s="17">
        <v>12000</v>
      </c>
      <c r="C16" s="17">
        <v>0</v>
      </c>
      <c r="D16" s="17">
        <v>0</v>
      </c>
      <c r="E16" s="17">
        <f t="shared" si="2"/>
        <v>12000</v>
      </c>
      <c r="F16" s="17">
        <v>0</v>
      </c>
      <c r="G16" s="17">
        <f t="shared" si="3"/>
        <v>12000</v>
      </c>
      <c r="H16" s="3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x14ac:dyDescent="0.25">
      <c r="A17" s="16" t="s">
        <v>17</v>
      </c>
      <c r="B17" s="17">
        <v>524000</v>
      </c>
      <c r="C17" s="17">
        <v>0</v>
      </c>
      <c r="D17" s="17">
        <v>0</v>
      </c>
      <c r="E17" s="17">
        <f t="shared" si="2"/>
        <v>524000</v>
      </c>
      <c r="F17" s="17">
        <v>211458.66999999998</v>
      </c>
      <c r="G17" s="17">
        <f t="shared" si="3"/>
        <v>312541.33</v>
      </c>
      <c r="H17" s="3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x14ac:dyDescent="0.25">
      <c r="A18" s="16" t="s">
        <v>18</v>
      </c>
      <c r="B18" s="17">
        <v>241000</v>
      </c>
      <c r="C18" s="17">
        <v>0</v>
      </c>
      <c r="D18" s="17">
        <v>0</v>
      </c>
      <c r="E18" s="17">
        <f t="shared" si="2"/>
        <v>241000</v>
      </c>
      <c r="F18" s="17">
        <v>57577.600000000006</v>
      </c>
      <c r="G18" s="17">
        <f t="shared" si="3"/>
        <v>183422.4</v>
      </c>
      <c r="H18" s="3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x14ac:dyDescent="0.25">
      <c r="A19" s="16" t="s">
        <v>19</v>
      </c>
      <c r="B19" s="17">
        <v>531000000</v>
      </c>
      <c r="C19" s="17">
        <v>0</v>
      </c>
      <c r="D19" s="17">
        <v>0</v>
      </c>
      <c r="E19" s="17">
        <f t="shared" si="2"/>
        <v>531000000</v>
      </c>
      <c r="F19" s="17">
        <v>214026265.68000004</v>
      </c>
      <c r="G19" s="17">
        <f t="shared" si="3"/>
        <v>316973734.31999993</v>
      </c>
      <c r="H19" s="3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x14ac:dyDescent="0.25">
      <c r="A20" s="16" t="s">
        <v>20</v>
      </c>
      <c r="B20" s="17">
        <v>149200000</v>
      </c>
      <c r="C20" s="17">
        <v>0</v>
      </c>
      <c r="D20" s="17">
        <v>0</v>
      </c>
      <c r="E20" s="17">
        <f t="shared" si="2"/>
        <v>149200000</v>
      </c>
      <c r="F20" s="17">
        <v>73133238.64000009</v>
      </c>
      <c r="G20" s="17">
        <f t="shared" si="3"/>
        <v>76066761.35999991</v>
      </c>
      <c r="H20" s="3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x14ac:dyDescent="0.25">
      <c r="A21" s="16" t="s">
        <v>21</v>
      </c>
      <c r="B21" s="17">
        <v>19300000</v>
      </c>
      <c r="C21" s="17">
        <v>0</v>
      </c>
      <c r="D21" s="17">
        <v>0</v>
      </c>
      <c r="E21" s="17">
        <f t="shared" si="2"/>
        <v>19300000</v>
      </c>
      <c r="F21" s="17">
        <v>8599298.3599999901</v>
      </c>
      <c r="G21" s="17">
        <f t="shared" si="3"/>
        <v>10700701.64000001</v>
      </c>
      <c r="H21" s="3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x14ac:dyDescent="0.25">
      <c r="A22" s="16" t="s">
        <v>22</v>
      </c>
      <c r="B22" s="17">
        <v>5547000</v>
      </c>
      <c r="C22" s="17">
        <v>0</v>
      </c>
      <c r="D22" s="17">
        <v>0</v>
      </c>
      <c r="E22" s="17">
        <f t="shared" si="2"/>
        <v>5547000</v>
      </c>
      <c r="F22" s="17">
        <v>2466379.5299999998</v>
      </c>
      <c r="G22" s="17">
        <f t="shared" si="3"/>
        <v>3080620.47</v>
      </c>
      <c r="H22" s="34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x14ac:dyDescent="0.25">
      <c r="A23" s="16" t="s">
        <v>23</v>
      </c>
      <c r="B23" s="17">
        <v>19453000</v>
      </c>
      <c r="C23" s="17">
        <v>0</v>
      </c>
      <c r="D23" s="17">
        <v>0</v>
      </c>
      <c r="E23" s="17">
        <f t="shared" si="2"/>
        <v>19453000</v>
      </c>
      <c r="F23" s="17">
        <v>8969749.0500000045</v>
      </c>
      <c r="G23" s="17">
        <f t="shared" si="3"/>
        <v>10483250.949999996</v>
      </c>
      <c r="H23" s="34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x14ac:dyDescent="0.25">
      <c r="A24" s="16" t="s">
        <v>24</v>
      </c>
      <c r="B24" s="17">
        <v>72000</v>
      </c>
      <c r="C24" s="17">
        <v>0</v>
      </c>
      <c r="D24" s="17">
        <v>0</v>
      </c>
      <c r="E24" s="17">
        <f t="shared" si="2"/>
        <v>72000</v>
      </c>
      <c r="F24" s="17">
        <v>0</v>
      </c>
      <c r="G24" s="17">
        <f t="shared" si="3"/>
        <v>72000</v>
      </c>
      <c r="H24" s="34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x14ac:dyDescent="0.25">
      <c r="A25" s="16" t="s">
        <v>25</v>
      </c>
      <c r="B25" s="17">
        <v>109700000</v>
      </c>
      <c r="C25" s="17">
        <v>0</v>
      </c>
      <c r="D25" s="17">
        <v>0</v>
      </c>
      <c r="E25" s="17">
        <f t="shared" si="2"/>
        <v>109700000</v>
      </c>
      <c r="F25" s="17">
        <v>46656326.889999986</v>
      </c>
      <c r="G25" s="17">
        <f t="shared" si="3"/>
        <v>63043673.110000014</v>
      </c>
      <c r="H25" s="34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16" t="s">
        <v>26</v>
      </c>
      <c r="B26" s="17">
        <v>51180000</v>
      </c>
      <c r="C26" s="18">
        <v>0</v>
      </c>
      <c r="D26" s="17">
        <v>0</v>
      </c>
      <c r="E26" s="17">
        <f>+B26+C27+D26</f>
        <v>54425731.899999999</v>
      </c>
      <c r="F26" s="17">
        <v>13190524.070000008</v>
      </c>
      <c r="G26" s="17">
        <f t="shared" si="3"/>
        <v>41235207.829999991</v>
      </c>
      <c r="H26" s="34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16" t="s">
        <v>27</v>
      </c>
      <c r="B27" s="17">
        <v>1000000</v>
      </c>
      <c r="C27" s="17">
        <v>3245731.9</v>
      </c>
      <c r="D27" s="17">
        <v>0</v>
      </c>
      <c r="E27" s="17">
        <f>+B27+C28+D27</f>
        <v>1000000</v>
      </c>
      <c r="F27" s="17">
        <v>5719009.7200000007</v>
      </c>
      <c r="G27" s="17">
        <f t="shared" si="3"/>
        <v>-4719009.7200000007</v>
      </c>
      <c r="H27" s="34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x14ac:dyDescent="0.25">
      <c r="A28" s="16" t="s">
        <v>28</v>
      </c>
      <c r="B28" s="17">
        <v>5480000</v>
      </c>
      <c r="C28" s="17">
        <v>0</v>
      </c>
      <c r="D28" s="17">
        <v>0</v>
      </c>
      <c r="E28" s="17">
        <f t="shared" si="2"/>
        <v>5480000</v>
      </c>
      <c r="F28" s="17">
        <v>1004474.13</v>
      </c>
      <c r="G28" s="17">
        <f t="shared" si="3"/>
        <v>4475525.87</v>
      </c>
      <c r="H28" s="34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x14ac:dyDescent="0.25">
      <c r="A29" s="16" t="s">
        <v>29</v>
      </c>
      <c r="B29" s="17">
        <v>0</v>
      </c>
      <c r="C29" s="17">
        <v>0</v>
      </c>
      <c r="D29" s="17">
        <v>0</v>
      </c>
      <c r="E29" s="17">
        <f t="shared" si="2"/>
        <v>0</v>
      </c>
      <c r="F29" s="17">
        <v>-910</v>
      </c>
      <c r="G29" s="17">
        <f t="shared" si="3"/>
        <v>910</v>
      </c>
      <c r="H29" s="34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x14ac:dyDescent="0.25">
      <c r="A30" s="16" t="s">
        <v>30</v>
      </c>
      <c r="B30" s="17">
        <v>64200000</v>
      </c>
      <c r="C30" s="17">
        <v>0</v>
      </c>
      <c r="D30" s="17">
        <v>0</v>
      </c>
      <c r="E30" s="17">
        <f t="shared" si="2"/>
        <v>64200000</v>
      </c>
      <c r="F30" s="17">
        <v>21137210.999999989</v>
      </c>
      <c r="G30" s="17">
        <f t="shared" si="3"/>
        <v>43062789.000000015</v>
      </c>
      <c r="H30" s="34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x14ac:dyDescent="0.25">
      <c r="A31" s="16" t="s">
        <v>31</v>
      </c>
      <c r="B31" s="17">
        <v>1742000</v>
      </c>
      <c r="C31" s="17">
        <v>0</v>
      </c>
      <c r="D31" s="17">
        <v>0</v>
      </c>
      <c r="E31" s="17">
        <f t="shared" si="2"/>
        <v>1742000</v>
      </c>
      <c r="F31" s="17">
        <v>0</v>
      </c>
      <c r="G31" s="17">
        <f t="shared" si="3"/>
        <v>1742000</v>
      </c>
      <c r="H31" s="34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x14ac:dyDescent="0.25">
      <c r="A32" s="16" t="s">
        <v>32</v>
      </c>
      <c r="B32" s="17">
        <v>12000000</v>
      </c>
      <c r="C32" s="17">
        <v>0</v>
      </c>
      <c r="D32" s="17">
        <v>0</v>
      </c>
      <c r="E32" s="17">
        <f t="shared" si="2"/>
        <v>12000000</v>
      </c>
      <c r="F32" s="17">
        <v>1418342.3999999999</v>
      </c>
      <c r="G32" s="17">
        <f t="shared" si="3"/>
        <v>10581657.6</v>
      </c>
      <c r="H32" s="34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16" t="s">
        <v>33</v>
      </c>
      <c r="B33" s="17">
        <v>47300000</v>
      </c>
      <c r="C33" s="17">
        <v>0</v>
      </c>
      <c r="D33" s="17">
        <v>0</v>
      </c>
      <c r="E33" s="17">
        <f t="shared" si="2"/>
        <v>47300000</v>
      </c>
      <c r="F33" s="17">
        <v>20498802.399999999</v>
      </c>
      <c r="G33" s="17">
        <f t="shared" si="3"/>
        <v>26801197.600000001</v>
      </c>
      <c r="H33" s="34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16" t="s">
        <v>34</v>
      </c>
      <c r="B34" s="17">
        <v>7400000</v>
      </c>
      <c r="C34" s="17">
        <v>0</v>
      </c>
      <c r="D34" s="17">
        <v>0</v>
      </c>
      <c r="E34" s="17">
        <f t="shared" si="2"/>
        <v>7400000</v>
      </c>
      <c r="F34" s="17">
        <v>4361260</v>
      </c>
      <c r="G34" s="17">
        <f t="shared" si="3"/>
        <v>3038740</v>
      </c>
      <c r="H34" s="3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16" t="s">
        <v>35</v>
      </c>
      <c r="B35" s="17">
        <v>0</v>
      </c>
      <c r="C35" s="17">
        <v>0</v>
      </c>
      <c r="D35" s="17">
        <v>0</v>
      </c>
      <c r="E35" s="17">
        <f t="shared" si="2"/>
        <v>0</v>
      </c>
      <c r="F35" s="17">
        <v>66212.97</v>
      </c>
      <c r="G35" s="17">
        <f t="shared" si="3"/>
        <v>-66212.97</v>
      </c>
      <c r="H35" s="34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16" t="s">
        <v>36</v>
      </c>
      <c r="B36" s="17">
        <v>0</v>
      </c>
      <c r="C36" s="17">
        <v>0</v>
      </c>
      <c r="D36" s="17">
        <v>0</v>
      </c>
      <c r="E36" s="17">
        <f t="shared" si="2"/>
        <v>0</v>
      </c>
      <c r="F36" s="17">
        <v>866542</v>
      </c>
      <c r="G36" s="17">
        <f t="shared" si="3"/>
        <v>-866542</v>
      </c>
      <c r="H36" s="34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14" t="s">
        <v>37</v>
      </c>
      <c r="B37" s="13">
        <f t="shared" ref="B37:G37" si="4">SUM(B38:B63)</f>
        <v>1431057000</v>
      </c>
      <c r="C37" s="13">
        <f t="shared" si="4"/>
        <v>552807513</v>
      </c>
      <c r="D37" s="13">
        <f t="shared" si="4"/>
        <v>0</v>
      </c>
      <c r="E37" s="13">
        <f t="shared" si="4"/>
        <v>1983864513</v>
      </c>
      <c r="F37" s="13">
        <f t="shared" si="4"/>
        <v>1861132330.039999</v>
      </c>
      <c r="G37" s="13">
        <f t="shared" si="4"/>
        <v>122732182.96000072</v>
      </c>
      <c r="H37" s="34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x14ac:dyDescent="0.25">
      <c r="A38" s="16" t="s">
        <v>38</v>
      </c>
      <c r="B38" s="17">
        <v>12560000</v>
      </c>
      <c r="C38" s="17">
        <v>0</v>
      </c>
      <c r="D38" s="17">
        <v>0</v>
      </c>
      <c r="E38" s="17">
        <f t="shared" si="2"/>
        <v>12560000</v>
      </c>
      <c r="F38" s="17">
        <v>3223119.65</v>
      </c>
      <c r="G38" s="17">
        <f t="shared" si="3"/>
        <v>9336880.3499999996</v>
      </c>
      <c r="H38" s="3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x14ac:dyDescent="0.25">
      <c r="A39" s="16" t="s">
        <v>39</v>
      </c>
      <c r="B39" s="17">
        <v>7600000</v>
      </c>
      <c r="C39" s="17">
        <v>0</v>
      </c>
      <c r="D39" s="17">
        <v>0</v>
      </c>
      <c r="E39" s="17">
        <f t="shared" si="2"/>
        <v>7600000</v>
      </c>
      <c r="F39" s="17">
        <v>5411680.2499999991</v>
      </c>
      <c r="G39" s="17">
        <f t="shared" si="3"/>
        <v>2188319.7500000009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x14ac:dyDescent="0.25">
      <c r="A40" s="16" t="s">
        <v>40</v>
      </c>
      <c r="B40" s="17">
        <v>53900000</v>
      </c>
      <c r="C40" s="17">
        <v>0</v>
      </c>
      <c r="D40" s="17">
        <v>0</v>
      </c>
      <c r="E40" s="17">
        <f t="shared" si="2"/>
        <v>53900000</v>
      </c>
      <c r="F40" s="17">
        <v>32939533.57000003</v>
      </c>
      <c r="G40" s="17">
        <f t="shared" si="3"/>
        <v>20960466.42999997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x14ac:dyDescent="0.25">
      <c r="A41" s="16" t="s">
        <v>41</v>
      </c>
      <c r="B41" s="17">
        <v>70550000</v>
      </c>
      <c r="C41" s="17">
        <v>0</v>
      </c>
      <c r="D41" s="17">
        <v>0</v>
      </c>
      <c r="E41" s="17">
        <f t="shared" si="2"/>
        <v>70550000</v>
      </c>
      <c r="F41" s="17">
        <v>24952199.52</v>
      </c>
      <c r="G41" s="17">
        <f t="shared" si="3"/>
        <v>45597800.480000004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x14ac:dyDescent="0.25">
      <c r="A42" s="16" t="s">
        <v>42</v>
      </c>
      <c r="B42" s="17">
        <v>10000</v>
      </c>
      <c r="C42" s="17">
        <v>0</v>
      </c>
      <c r="D42" s="17">
        <v>0</v>
      </c>
      <c r="E42" s="17">
        <f t="shared" si="2"/>
        <v>10000</v>
      </c>
      <c r="F42" s="17">
        <v>0</v>
      </c>
      <c r="G42" s="17">
        <f t="shared" si="3"/>
        <v>10000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x14ac:dyDescent="0.25">
      <c r="A43" s="16" t="s">
        <v>43</v>
      </c>
      <c r="B43" s="17">
        <v>1000</v>
      </c>
      <c r="C43" s="17">
        <v>0</v>
      </c>
      <c r="D43" s="17">
        <v>0</v>
      </c>
      <c r="E43" s="17">
        <f t="shared" si="2"/>
        <v>1000</v>
      </c>
      <c r="F43" s="17">
        <v>0</v>
      </c>
      <c r="G43" s="17">
        <f t="shared" si="3"/>
        <v>1000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x14ac:dyDescent="0.25">
      <c r="A44" s="16" t="s">
        <v>44</v>
      </c>
      <c r="B44" s="17">
        <v>10580000</v>
      </c>
      <c r="C44" s="17">
        <v>0</v>
      </c>
      <c r="D44" s="17">
        <v>0</v>
      </c>
      <c r="E44" s="17">
        <f t="shared" si="2"/>
        <v>10580000</v>
      </c>
      <c r="F44" s="17">
        <v>1395765</v>
      </c>
      <c r="G44" s="17">
        <f t="shared" si="3"/>
        <v>9184235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x14ac:dyDescent="0.25">
      <c r="A45" s="16" t="s">
        <v>45</v>
      </c>
      <c r="B45" s="17">
        <v>87000</v>
      </c>
      <c r="C45" s="17">
        <v>0</v>
      </c>
      <c r="D45" s="17">
        <v>0</v>
      </c>
      <c r="E45" s="17">
        <f t="shared" si="2"/>
        <v>87000</v>
      </c>
      <c r="F45" s="17">
        <v>22646</v>
      </c>
      <c r="G45" s="17">
        <f t="shared" si="3"/>
        <v>64354</v>
      </c>
      <c r="H45" s="28"/>
      <c r="I45" s="3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x14ac:dyDescent="0.25">
      <c r="A46" s="16" t="s">
        <v>46</v>
      </c>
      <c r="B46" s="17">
        <v>14050000</v>
      </c>
      <c r="C46" s="17">
        <v>0</v>
      </c>
      <c r="D46" s="17">
        <v>0</v>
      </c>
      <c r="E46" s="17">
        <f t="shared" si="2"/>
        <v>14050000</v>
      </c>
      <c r="F46" s="17">
        <v>3662897.9</v>
      </c>
      <c r="G46" s="17">
        <f t="shared" si="3"/>
        <v>10387102.1</v>
      </c>
      <c r="H46" s="28"/>
      <c r="I46" s="3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x14ac:dyDescent="0.25">
      <c r="A47" s="16" t="s">
        <v>47</v>
      </c>
      <c r="B47" s="17">
        <v>30960000</v>
      </c>
      <c r="C47" s="17">
        <v>0</v>
      </c>
      <c r="D47" s="17">
        <v>0</v>
      </c>
      <c r="E47" s="17">
        <f t="shared" si="2"/>
        <v>30960000</v>
      </c>
      <c r="F47" s="17">
        <v>9795132.1800000146</v>
      </c>
      <c r="G47" s="17">
        <f t="shared" si="3"/>
        <v>21164867.819999985</v>
      </c>
      <c r="H47" s="28"/>
      <c r="I47" s="36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x14ac:dyDescent="0.25">
      <c r="A48" s="16" t="s">
        <v>48</v>
      </c>
      <c r="B48" s="17">
        <v>69560000</v>
      </c>
      <c r="C48" s="17">
        <v>0</v>
      </c>
      <c r="D48" s="17">
        <v>0</v>
      </c>
      <c r="E48" s="17">
        <f t="shared" si="2"/>
        <v>69560000</v>
      </c>
      <c r="F48" s="17">
        <v>17789454.50999999</v>
      </c>
      <c r="G48" s="17">
        <f t="shared" si="3"/>
        <v>51770545.49000001</v>
      </c>
      <c r="H48" s="28"/>
      <c r="I48" s="3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x14ac:dyDescent="0.25">
      <c r="A49" s="16" t="s">
        <v>49</v>
      </c>
      <c r="B49" s="17">
        <v>1895000</v>
      </c>
      <c r="C49" s="17">
        <v>0</v>
      </c>
      <c r="D49" s="17">
        <v>0</v>
      </c>
      <c r="E49" s="17">
        <f t="shared" si="2"/>
        <v>1895000</v>
      </c>
      <c r="F49" s="17">
        <v>543624.33999999985</v>
      </c>
      <c r="G49" s="17">
        <f t="shared" si="3"/>
        <v>1351375.6600000001</v>
      </c>
      <c r="H49" s="28"/>
      <c r="I49" s="3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x14ac:dyDescent="0.25">
      <c r="A50" s="16" t="s">
        <v>50</v>
      </c>
      <c r="B50" s="17">
        <v>21340000</v>
      </c>
      <c r="C50" s="17">
        <v>0</v>
      </c>
      <c r="D50" s="17">
        <v>0</v>
      </c>
      <c r="E50" s="17">
        <f t="shared" si="2"/>
        <v>21340000</v>
      </c>
      <c r="F50" s="17">
        <v>7445200</v>
      </c>
      <c r="G50" s="17">
        <f t="shared" si="3"/>
        <v>13894800</v>
      </c>
      <c r="H50" s="28"/>
      <c r="I50" s="3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x14ac:dyDescent="0.25">
      <c r="A51" s="16" t="s">
        <v>51</v>
      </c>
      <c r="B51" s="17">
        <v>129000</v>
      </c>
      <c r="C51" s="17">
        <v>0</v>
      </c>
      <c r="D51" s="17">
        <v>0</v>
      </c>
      <c r="E51" s="17">
        <f t="shared" si="2"/>
        <v>129000</v>
      </c>
      <c r="F51" s="17">
        <v>30276.66</v>
      </c>
      <c r="G51" s="17">
        <f t="shared" si="3"/>
        <v>98723.34</v>
      </c>
      <c r="H51" s="28"/>
      <c r="I51" s="3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x14ac:dyDescent="0.25">
      <c r="A52" s="16" t="s">
        <v>52</v>
      </c>
      <c r="B52" s="17">
        <v>265000000</v>
      </c>
      <c r="C52" s="17">
        <v>0</v>
      </c>
      <c r="D52" s="17">
        <v>0</v>
      </c>
      <c r="E52" s="17">
        <f t="shared" si="2"/>
        <v>265000000</v>
      </c>
      <c r="F52" s="17">
        <v>144494964.88999954</v>
      </c>
      <c r="G52" s="17">
        <f t="shared" si="3"/>
        <v>120505035.11000046</v>
      </c>
      <c r="H52" s="28"/>
      <c r="I52" s="36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x14ac:dyDescent="0.25">
      <c r="A53" s="16" t="s">
        <v>53</v>
      </c>
      <c r="B53" s="17">
        <v>855000000</v>
      </c>
      <c r="C53" s="17">
        <v>159394000</v>
      </c>
      <c r="D53" s="17">
        <v>0</v>
      </c>
      <c r="E53" s="17">
        <f t="shared" si="2"/>
        <v>1014394000</v>
      </c>
      <c r="F53" s="17">
        <v>1208553128.2799997</v>
      </c>
      <c r="G53" s="17">
        <f t="shared" si="3"/>
        <v>-194159128.27999973</v>
      </c>
      <c r="H53" s="28"/>
      <c r="I53" s="36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x14ac:dyDescent="0.25">
      <c r="A54" s="16" t="s">
        <v>54</v>
      </c>
      <c r="B54" s="17">
        <v>0</v>
      </c>
      <c r="C54" s="17">
        <v>0</v>
      </c>
      <c r="D54" s="17">
        <v>0</v>
      </c>
      <c r="E54" s="17">
        <f t="shared" si="2"/>
        <v>0</v>
      </c>
      <c r="F54" s="17">
        <v>106430</v>
      </c>
      <c r="G54" s="17">
        <f t="shared" si="3"/>
        <v>-106430</v>
      </c>
      <c r="H54" s="28"/>
      <c r="I54" s="36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x14ac:dyDescent="0.25">
      <c r="A55" s="16" t="s">
        <v>55</v>
      </c>
      <c r="B55" s="17">
        <v>310000</v>
      </c>
      <c r="C55" s="17">
        <v>0</v>
      </c>
      <c r="D55" s="17">
        <v>0</v>
      </c>
      <c r="E55" s="17">
        <f t="shared" si="2"/>
        <v>310000</v>
      </c>
      <c r="F55" s="17">
        <v>447768.35999999993</v>
      </c>
      <c r="G55" s="17">
        <f t="shared" si="3"/>
        <v>-137768.35999999993</v>
      </c>
      <c r="H55" s="28"/>
      <c r="I55" s="36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x14ac:dyDescent="0.25">
      <c r="A56" s="16" t="s">
        <v>56</v>
      </c>
      <c r="B56" s="17">
        <v>525000</v>
      </c>
      <c r="C56" s="17">
        <v>0</v>
      </c>
      <c r="D56" s="17">
        <v>0</v>
      </c>
      <c r="E56" s="17">
        <f t="shared" si="2"/>
        <v>525000</v>
      </c>
      <c r="F56" s="17">
        <v>2918738.03</v>
      </c>
      <c r="G56" s="17">
        <f t="shared" si="3"/>
        <v>-2393738.0299999998</v>
      </c>
      <c r="H56" s="28"/>
      <c r="I56" s="36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x14ac:dyDescent="0.25">
      <c r="A57" s="16" t="s">
        <v>57</v>
      </c>
      <c r="B57" s="17">
        <v>450000</v>
      </c>
      <c r="C57" s="17">
        <v>0</v>
      </c>
      <c r="D57" s="17">
        <v>0</v>
      </c>
      <c r="E57" s="17">
        <f t="shared" si="2"/>
        <v>450000</v>
      </c>
      <c r="F57" s="17">
        <v>0</v>
      </c>
      <c r="G57" s="17">
        <f t="shared" si="3"/>
        <v>450000</v>
      </c>
      <c r="H57" s="28"/>
      <c r="I57" s="36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x14ac:dyDescent="0.25">
      <c r="A58" s="16" t="s">
        <v>58</v>
      </c>
      <c r="B58" s="17">
        <v>150000</v>
      </c>
      <c r="C58" s="17">
        <v>0</v>
      </c>
      <c r="D58" s="17">
        <v>0</v>
      </c>
      <c r="E58" s="17">
        <f t="shared" si="2"/>
        <v>150000</v>
      </c>
      <c r="F58" s="17">
        <v>514100</v>
      </c>
      <c r="G58" s="17">
        <f t="shared" si="3"/>
        <v>-364100</v>
      </c>
      <c r="H58" s="28"/>
      <c r="I58" s="36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x14ac:dyDescent="0.25">
      <c r="A59" s="16" t="s">
        <v>59</v>
      </c>
      <c r="B59" s="17">
        <v>14000000</v>
      </c>
      <c r="C59" s="17">
        <v>0</v>
      </c>
      <c r="D59" s="17">
        <v>0</v>
      </c>
      <c r="E59" s="17">
        <f t="shared" si="2"/>
        <v>14000000</v>
      </c>
      <c r="F59" s="17">
        <v>0</v>
      </c>
      <c r="G59" s="17">
        <f t="shared" si="3"/>
        <v>14000000</v>
      </c>
      <c r="H59" s="28"/>
      <c r="I59" s="36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x14ac:dyDescent="0.25">
      <c r="A60" s="16" t="s">
        <v>60</v>
      </c>
      <c r="B60" s="17">
        <v>1500000</v>
      </c>
      <c r="C60" s="17">
        <v>393413513</v>
      </c>
      <c r="D60" s="17">
        <v>0</v>
      </c>
      <c r="E60" s="17">
        <f t="shared" si="2"/>
        <v>394913513</v>
      </c>
      <c r="F60" s="17">
        <v>394913513</v>
      </c>
      <c r="G60" s="17">
        <f t="shared" si="3"/>
        <v>0</v>
      </c>
      <c r="H60" s="34"/>
      <c r="I60" s="36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x14ac:dyDescent="0.25">
      <c r="A61" s="16" t="s">
        <v>61</v>
      </c>
      <c r="B61" s="17">
        <v>900000</v>
      </c>
      <c r="C61" s="17">
        <v>0</v>
      </c>
      <c r="D61" s="17">
        <v>0</v>
      </c>
      <c r="E61" s="17">
        <f t="shared" si="2"/>
        <v>900000</v>
      </c>
      <c r="F61" s="17">
        <v>762500</v>
      </c>
      <c r="G61" s="17">
        <f t="shared" si="3"/>
        <v>137500</v>
      </c>
      <c r="H61" s="34"/>
      <c r="I61" s="36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x14ac:dyDescent="0.25">
      <c r="A62" s="16" t="s">
        <v>62</v>
      </c>
      <c r="B62" s="17">
        <v>0</v>
      </c>
      <c r="C62" s="17">
        <v>0</v>
      </c>
      <c r="D62" s="17">
        <v>0</v>
      </c>
      <c r="E62" s="17">
        <f t="shared" si="2"/>
        <v>0</v>
      </c>
      <c r="F62" s="17">
        <v>1209189.5499999998</v>
      </c>
      <c r="G62" s="17">
        <f t="shared" si="3"/>
        <v>-1209189.5499999998</v>
      </c>
      <c r="H62" s="34"/>
      <c r="I62" s="36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x14ac:dyDescent="0.25">
      <c r="A63" s="16" t="s">
        <v>63</v>
      </c>
      <c r="B63" s="17">
        <v>0</v>
      </c>
      <c r="C63" s="17">
        <v>0</v>
      </c>
      <c r="D63" s="17">
        <v>0</v>
      </c>
      <c r="E63" s="17">
        <f t="shared" si="2"/>
        <v>0</v>
      </c>
      <c r="F63" s="17">
        <v>468.35</v>
      </c>
      <c r="G63" s="17">
        <f t="shared" si="3"/>
        <v>-468.35</v>
      </c>
      <c r="H63" s="34"/>
      <c r="I63" s="36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x14ac:dyDescent="0.25">
      <c r="A64" s="10" t="s">
        <v>64</v>
      </c>
      <c r="B64" s="11">
        <f>SUM(B65+B77)</f>
        <v>5515600000</v>
      </c>
      <c r="C64" s="11">
        <f>SUM(C65+C77)</f>
        <v>579627746.39999998</v>
      </c>
      <c r="D64" s="11">
        <f>SUM(D65+D77)</f>
        <v>0</v>
      </c>
      <c r="E64" s="11">
        <f>SUM(E65+E77)</f>
        <v>6095227746.3999996</v>
      </c>
      <c r="F64" s="11">
        <f>SUM(F65+F77)</f>
        <v>2283288474.7100005</v>
      </c>
      <c r="G64" s="11">
        <f>SUM(G65+G77)</f>
        <v>3811939271.6899991</v>
      </c>
      <c r="H64" s="34"/>
      <c r="I64" s="36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x14ac:dyDescent="0.25">
      <c r="A65" s="12" t="s">
        <v>65</v>
      </c>
      <c r="B65" s="15">
        <f>SUM(B66:B76)</f>
        <v>5515600000</v>
      </c>
      <c r="C65" s="15">
        <f>SUM(C66:C76)</f>
        <v>573673646.39999998</v>
      </c>
      <c r="D65" s="15">
        <v>0</v>
      </c>
      <c r="E65" s="15">
        <f>+B65+C65+D65</f>
        <v>6089273646.3999996</v>
      </c>
      <c r="F65" s="15">
        <f>SUM(F66:F76)</f>
        <v>2277334374.7100005</v>
      </c>
      <c r="G65" s="15">
        <f>+E65-F65</f>
        <v>3811939271.6899991</v>
      </c>
      <c r="H65" s="34"/>
      <c r="I65" s="36"/>
      <c r="J65" s="28"/>
      <c r="K65" s="34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x14ac:dyDescent="0.25">
      <c r="A66" s="19" t="s">
        <v>66</v>
      </c>
      <c r="B66" s="17">
        <v>2815700000</v>
      </c>
      <c r="C66" s="17">
        <v>78000000</v>
      </c>
      <c r="D66" s="17">
        <v>0</v>
      </c>
      <c r="E66" s="17">
        <f>+B66+C66+D66</f>
        <v>2893700000</v>
      </c>
      <c r="F66" s="17">
        <v>1031467918.4200003</v>
      </c>
      <c r="G66" s="17">
        <f>+E66-F66</f>
        <v>1862232081.5799997</v>
      </c>
      <c r="H66" s="34"/>
      <c r="I66" s="36"/>
      <c r="J66" s="28"/>
      <c r="K66" s="34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x14ac:dyDescent="0.25">
      <c r="A67" s="19" t="s">
        <v>67</v>
      </c>
      <c r="B67" s="17">
        <v>128000000</v>
      </c>
      <c r="C67" s="17">
        <v>0</v>
      </c>
      <c r="D67" s="17">
        <v>0</v>
      </c>
      <c r="E67" s="17">
        <f t="shared" ref="E67:E74" si="5">+B67+C67+D67</f>
        <v>128000000</v>
      </c>
      <c r="F67" s="17">
        <v>61834795.43</v>
      </c>
      <c r="G67" s="17">
        <f t="shared" ref="G67:G74" si="6">+E67-F67</f>
        <v>66165204.57</v>
      </c>
      <c r="H67" s="34"/>
      <c r="I67" s="36"/>
      <c r="J67" s="28"/>
      <c r="K67" s="34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x14ac:dyDescent="0.25">
      <c r="A68" s="19" t="s">
        <v>68</v>
      </c>
      <c r="B68" s="17">
        <v>1370400000</v>
      </c>
      <c r="C68" s="17">
        <v>0</v>
      </c>
      <c r="D68" s="17">
        <v>0</v>
      </c>
      <c r="E68" s="17">
        <f t="shared" si="5"/>
        <v>1370400000</v>
      </c>
      <c r="F68" s="17">
        <v>313682764.16000003</v>
      </c>
      <c r="G68" s="17">
        <f t="shared" si="6"/>
        <v>1056717235.8399999</v>
      </c>
      <c r="H68" s="34"/>
      <c r="I68" s="34"/>
      <c r="J68" s="28"/>
      <c r="K68" s="34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x14ac:dyDescent="0.25">
      <c r="A69" s="19" t="s">
        <v>69</v>
      </c>
      <c r="B69" s="17">
        <v>305500000</v>
      </c>
      <c r="C69" s="17">
        <v>0</v>
      </c>
      <c r="D69" s="17">
        <v>0</v>
      </c>
      <c r="E69" s="17">
        <f t="shared" si="5"/>
        <v>305500000</v>
      </c>
      <c r="F69" s="17">
        <v>93313414.050000027</v>
      </c>
      <c r="G69" s="17">
        <f t="shared" si="6"/>
        <v>212186585.94999999</v>
      </c>
      <c r="H69" s="34"/>
      <c r="I69" s="34"/>
      <c r="J69" s="28"/>
      <c r="K69" s="34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x14ac:dyDescent="0.25">
      <c r="A70" s="19" t="s">
        <v>70</v>
      </c>
      <c r="B70" s="17">
        <v>0</v>
      </c>
      <c r="C70" s="17">
        <v>411922461.94999999</v>
      </c>
      <c r="D70" s="17">
        <v>0</v>
      </c>
      <c r="E70" s="17">
        <f t="shared" si="5"/>
        <v>411922461.94999999</v>
      </c>
      <c r="F70" s="17">
        <v>239688173.16</v>
      </c>
      <c r="G70" s="17">
        <f t="shared" si="6"/>
        <v>172234288.78999999</v>
      </c>
      <c r="H70" s="34"/>
      <c r="I70" s="34"/>
      <c r="J70" s="28"/>
      <c r="K70" s="34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x14ac:dyDescent="0.25">
      <c r="A71" s="19" t="s">
        <v>71</v>
      </c>
      <c r="B71" s="17">
        <v>0</v>
      </c>
      <c r="C71" s="17">
        <v>6196056.9100000001</v>
      </c>
      <c r="D71" s="17">
        <v>0</v>
      </c>
      <c r="E71" s="17">
        <f t="shared" si="5"/>
        <v>6196056.9100000001</v>
      </c>
      <c r="F71" s="17">
        <v>6196056.9100000001</v>
      </c>
      <c r="G71" s="17">
        <f t="shared" si="6"/>
        <v>0</v>
      </c>
      <c r="H71" s="34"/>
      <c r="I71" s="34"/>
      <c r="J71" s="28"/>
      <c r="K71" s="34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x14ac:dyDescent="0.25">
      <c r="A72" s="19" t="s">
        <v>72</v>
      </c>
      <c r="B72" s="17">
        <v>0</v>
      </c>
      <c r="C72" s="17">
        <v>41547133.890000001</v>
      </c>
      <c r="D72" s="17">
        <v>0</v>
      </c>
      <c r="E72" s="17">
        <f t="shared" si="5"/>
        <v>41547133.890000001</v>
      </c>
      <c r="F72" s="17">
        <v>41547133.890000001</v>
      </c>
      <c r="G72" s="17">
        <f t="shared" si="6"/>
        <v>0</v>
      </c>
      <c r="H72" s="34"/>
      <c r="I72" s="34"/>
      <c r="J72" s="28"/>
      <c r="K72" s="34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x14ac:dyDescent="0.25">
      <c r="A73" s="19" t="s">
        <v>73</v>
      </c>
      <c r="B73" s="17">
        <v>0</v>
      </c>
      <c r="C73" s="17">
        <v>20007993.649999999</v>
      </c>
      <c r="D73" s="17">
        <v>0</v>
      </c>
      <c r="E73" s="17">
        <f t="shared" si="5"/>
        <v>20007993.649999999</v>
      </c>
      <c r="F73" s="17">
        <v>20007993.649999999</v>
      </c>
      <c r="G73" s="17">
        <f t="shared" si="6"/>
        <v>0</v>
      </c>
      <c r="H73" s="34"/>
      <c r="I73" s="34"/>
      <c r="J73" s="28"/>
      <c r="K73" s="34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x14ac:dyDescent="0.25">
      <c r="A74" s="19" t="s">
        <v>74</v>
      </c>
      <c r="B74" s="17">
        <v>895000000</v>
      </c>
      <c r="C74" s="17">
        <v>0</v>
      </c>
      <c r="D74" s="17">
        <v>0</v>
      </c>
      <c r="E74" s="17">
        <f t="shared" si="5"/>
        <v>895000000</v>
      </c>
      <c r="F74" s="17">
        <v>447708482.84000003</v>
      </c>
      <c r="G74" s="17">
        <f t="shared" si="6"/>
        <v>447291517.15999997</v>
      </c>
      <c r="H74" s="37"/>
      <c r="I74" s="28"/>
      <c r="J74" s="28"/>
      <c r="K74" s="34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x14ac:dyDescent="0.25">
      <c r="A75" s="19" t="s">
        <v>75</v>
      </c>
      <c r="B75" s="17">
        <v>1000000</v>
      </c>
      <c r="C75" s="17">
        <v>0</v>
      </c>
      <c r="D75" s="17">
        <v>0</v>
      </c>
      <c r="E75" s="17"/>
      <c r="F75" s="17">
        <v>5810683.6799999997</v>
      </c>
      <c r="G75" s="17"/>
      <c r="H75" s="37"/>
      <c r="I75" s="28"/>
      <c r="J75" s="28"/>
      <c r="K75" s="34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x14ac:dyDescent="0.25">
      <c r="A76" s="19" t="s">
        <v>76</v>
      </c>
      <c r="B76" s="17">
        <v>0</v>
      </c>
      <c r="C76" s="17">
        <v>16000000</v>
      </c>
      <c r="D76" s="17">
        <v>0</v>
      </c>
      <c r="E76" s="17">
        <f>+B76+C76+D76</f>
        <v>16000000</v>
      </c>
      <c r="F76" s="17">
        <v>16076958.52</v>
      </c>
      <c r="G76" s="17">
        <f>+E76-F76</f>
        <v>-76958.519999999553</v>
      </c>
      <c r="H76" s="34"/>
      <c r="I76" s="28"/>
      <c r="J76" s="28"/>
      <c r="K76" s="34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x14ac:dyDescent="0.25">
      <c r="A77" s="12" t="s">
        <v>77</v>
      </c>
      <c r="B77" s="15">
        <f t="shared" ref="B77:G77" si="7">SUM(B78:B79)</f>
        <v>0</v>
      </c>
      <c r="C77" s="15">
        <f t="shared" si="7"/>
        <v>5954100</v>
      </c>
      <c r="D77" s="15">
        <f t="shared" si="7"/>
        <v>0</v>
      </c>
      <c r="E77" s="15">
        <f t="shared" si="7"/>
        <v>5954100</v>
      </c>
      <c r="F77" s="15">
        <f t="shared" si="7"/>
        <v>5954100</v>
      </c>
      <c r="G77" s="15">
        <f t="shared" si="7"/>
        <v>0</v>
      </c>
      <c r="H77" s="34"/>
      <c r="I77" s="28"/>
      <c r="J77" s="28"/>
      <c r="K77" s="34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x14ac:dyDescent="0.25">
      <c r="A78" s="16" t="s">
        <v>78</v>
      </c>
      <c r="B78" s="17">
        <v>0</v>
      </c>
      <c r="C78" s="17">
        <v>1200000</v>
      </c>
      <c r="D78" s="17">
        <v>0</v>
      </c>
      <c r="E78" s="17">
        <f>+B78+C78+D78</f>
        <v>1200000</v>
      </c>
      <c r="F78" s="17">
        <v>1200000</v>
      </c>
      <c r="G78" s="17">
        <f>+E78-F78</f>
        <v>0</v>
      </c>
      <c r="H78" s="34"/>
      <c r="I78" s="28"/>
      <c r="J78" s="28"/>
      <c r="K78" s="34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x14ac:dyDescent="0.25">
      <c r="A79" s="16" t="s">
        <v>79</v>
      </c>
      <c r="B79" s="17">
        <v>0</v>
      </c>
      <c r="C79" s="17">
        <v>4754100</v>
      </c>
      <c r="D79" s="17">
        <v>0</v>
      </c>
      <c r="E79" s="17">
        <f t="shared" ref="E79" si="8">+B79+C79+D79</f>
        <v>4754100</v>
      </c>
      <c r="F79" s="17">
        <v>4754100</v>
      </c>
      <c r="G79" s="17">
        <f t="shared" ref="G79" si="9">+E79-F79</f>
        <v>0</v>
      </c>
      <c r="H79" s="34"/>
      <c r="I79" s="34"/>
      <c r="J79" s="28"/>
      <c r="K79" s="34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x14ac:dyDescent="0.25">
      <c r="A80" s="10" t="s">
        <v>80</v>
      </c>
      <c r="B80" s="11">
        <f>+B81+B84</f>
        <v>4431700000</v>
      </c>
      <c r="C80" s="11">
        <f t="shared" ref="C80:G80" si="10">+C81+C84</f>
        <v>355376463.60000002</v>
      </c>
      <c r="D80" s="11">
        <f t="shared" si="10"/>
        <v>0</v>
      </c>
      <c r="E80" s="11">
        <f t="shared" si="10"/>
        <v>4787076463.6000004</v>
      </c>
      <c r="F80" s="11">
        <f t="shared" si="10"/>
        <v>1515023643.4799998</v>
      </c>
      <c r="G80" s="11">
        <f t="shared" si="10"/>
        <v>3272052820.1200008</v>
      </c>
      <c r="H80" s="31"/>
      <c r="I80" s="34"/>
      <c r="J80" s="31"/>
      <c r="K80" s="33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68" x14ac:dyDescent="0.25">
      <c r="A81" s="12" t="s">
        <v>81</v>
      </c>
      <c r="B81" s="21">
        <f>SUM(B82:B83)</f>
        <v>4430700000</v>
      </c>
      <c r="C81" s="21">
        <f t="shared" ref="C81:E81" si="11">SUM(C82:C83)</f>
        <v>353576353.60000002</v>
      </c>
      <c r="D81" s="21">
        <f t="shared" si="11"/>
        <v>0</v>
      </c>
      <c r="E81" s="21">
        <f t="shared" si="11"/>
        <v>4784276353.6000004</v>
      </c>
      <c r="F81" s="15">
        <f>SUM(F82:F83)</f>
        <v>1513223533.4799998</v>
      </c>
      <c r="G81" s="15">
        <f>+E81-F81</f>
        <v>3271052820.1200008</v>
      </c>
      <c r="H81" s="31"/>
      <c r="I81" s="34"/>
      <c r="J81" s="31"/>
      <c r="K81" s="33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68" x14ac:dyDescent="0.25">
      <c r="A82" s="16" t="s">
        <v>82</v>
      </c>
      <c r="B82" s="17">
        <v>4430700000</v>
      </c>
      <c r="C82" s="17">
        <v>0</v>
      </c>
      <c r="D82" s="17">
        <v>0</v>
      </c>
      <c r="E82" s="17">
        <f>+B82+C82+D82</f>
        <v>4430700000</v>
      </c>
      <c r="F82" s="17">
        <v>1159647179.8799999</v>
      </c>
      <c r="G82" s="17">
        <f>+E82-F82</f>
        <v>3271052820.1199999</v>
      </c>
      <c r="H82" s="31"/>
      <c r="I82" s="34"/>
      <c r="J82" s="31"/>
      <c r="K82" s="33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68" x14ac:dyDescent="0.25">
      <c r="A83" s="16" t="s">
        <v>83</v>
      </c>
      <c r="B83" s="17">
        <v>0</v>
      </c>
      <c r="C83" s="17">
        <v>353576353.60000002</v>
      </c>
      <c r="D83" s="17">
        <v>0</v>
      </c>
      <c r="E83" s="17">
        <f>+B83+C83+D83</f>
        <v>353576353.60000002</v>
      </c>
      <c r="F83" s="17">
        <v>353576353.59999996</v>
      </c>
      <c r="G83" s="17">
        <f>+E83-F83</f>
        <v>0</v>
      </c>
      <c r="H83" s="31"/>
      <c r="I83" s="34"/>
      <c r="J83" s="31"/>
      <c r="K83" s="33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68" x14ac:dyDescent="0.25">
      <c r="A84" s="12" t="s">
        <v>84</v>
      </c>
      <c r="B84" s="21">
        <f>SUM(B85:B85)</f>
        <v>1000000</v>
      </c>
      <c r="C84" s="15">
        <f>SUM(C85:C85)</f>
        <v>1800110</v>
      </c>
      <c r="D84" s="15">
        <f>SUM(D85:D85)</f>
        <v>0</v>
      </c>
      <c r="E84" s="15">
        <f>+B84+C84+D84</f>
        <v>2800110</v>
      </c>
      <c r="F84" s="15">
        <f>SUM(F85:F85)</f>
        <v>1800110</v>
      </c>
      <c r="G84" s="15">
        <f>+E84-F84</f>
        <v>1000000</v>
      </c>
      <c r="H84" s="31"/>
      <c r="I84" s="34"/>
      <c r="J84" s="31"/>
      <c r="K84" s="33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68" x14ac:dyDescent="0.25">
      <c r="A85" s="16" t="s">
        <v>85</v>
      </c>
      <c r="B85" s="17">
        <v>1000000</v>
      </c>
      <c r="C85" s="17">
        <v>1800110</v>
      </c>
      <c r="D85" s="17">
        <v>0</v>
      </c>
      <c r="E85" s="17">
        <f>+B85+C85+D85</f>
        <v>2800110</v>
      </c>
      <c r="F85" s="17">
        <v>1800110</v>
      </c>
      <c r="G85" s="17">
        <f>+E85-F85</f>
        <v>1000000</v>
      </c>
      <c r="H85" s="31"/>
      <c r="I85" s="34"/>
      <c r="J85" s="31"/>
      <c r="K85" s="33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68" x14ac:dyDescent="0.25">
      <c r="A86" s="10" t="s">
        <v>86</v>
      </c>
      <c r="B86" s="11">
        <f t="shared" ref="B86:G86" si="12">SUM(B87:B90)</f>
        <v>84188000</v>
      </c>
      <c r="C86" s="11">
        <f t="shared" si="12"/>
        <v>1044324077.37</v>
      </c>
      <c r="D86" s="11">
        <f t="shared" si="12"/>
        <v>0</v>
      </c>
      <c r="E86" s="11">
        <f t="shared" si="12"/>
        <v>1128512077.3699999</v>
      </c>
      <c r="F86" s="11">
        <f t="shared" si="12"/>
        <v>56811403.649999999</v>
      </c>
      <c r="G86" s="11">
        <f t="shared" si="12"/>
        <v>1071700673.7199999</v>
      </c>
      <c r="H86" s="31"/>
      <c r="I86" s="34"/>
      <c r="J86" s="31"/>
      <c r="K86" s="31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68" x14ac:dyDescent="0.25">
      <c r="A87" s="16" t="s">
        <v>87</v>
      </c>
      <c r="B87" s="17">
        <v>80000</v>
      </c>
      <c r="C87" s="17">
        <v>0</v>
      </c>
      <c r="D87" s="17">
        <v>0</v>
      </c>
      <c r="E87" s="17">
        <f>+B87+C87+D87</f>
        <v>80000</v>
      </c>
      <c r="F87" s="17">
        <v>30900.32</v>
      </c>
      <c r="G87" s="17">
        <f>+E87-F87</f>
        <v>49099.68</v>
      </c>
      <c r="H87" s="34"/>
      <c r="I87" s="28"/>
      <c r="J87" s="28"/>
      <c r="K87" s="34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68" x14ac:dyDescent="0.25">
      <c r="A88" s="16" t="s">
        <v>88</v>
      </c>
      <c r="B88" s="17">
        <v>8000</v>
      </c>
      <c r="C88" s="17">
        <v>0</v>
      </c>
      <c r="D88" s="17">
        <v>0</v>
      </c>
      <c r="E88" s="17">
        <f t="shared" ref="E88:E90" si="13">+B88+C88+D88</f>
        <v>8000</v>
      </c>
      <c r="F88" s="17">
        <v>0</v>
      </c>
      <c r="G88" s="17">
        <f t="shared" ref="G88:G90" si="14">+E88-F88</f>
        <v>8000</v>
      </c>
      <c r="H88" s="34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68" x14ac:dyDescent="0.25">
      <c r="A89" s="16" t="s">
        <v>89</v>
      </c>
      <c r="B89" s="17">
        <v>0</v>
      </c>
      <c r="C89" s="17">
        <v>1044324077.37</v>
      </c>
      <c r="D89" s="17">
        <v>0</v>
      </c>
      <c r="E89" s="17">
        <f t="shared" si="13"/>
        <v>1044324077.37</v>
      </c>
      <c r="F89" s="22">
        <v>56780503.329999998</v>
      </c>
      <c r="G89" s="17">
        <f t="shared" si="14"/>
        <v>987543574.03999996</v>
      </c>
      <c r="H89" s="34"/>
      <c r="I89" s="34"/>
      <c r="J89" s="34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68" x14ac:dyDescent="0.25">
      <c r="A90" s="16" t="s">
        <v>90</v>
      </c>
      <c r="B90" s="17">
        <v>84100000</v>
      </c>
      <c r="C90" s="17">
        <v>0</v>
      </c>
      <c r="D90" s="17">
        <v>0</v>
      </c>
      <c r="E90" s="17">
        <f t="shared" si="13"/>
        <v>84100000</v>
      </c>
      <c r="F90" s="17">
        <v>0</v>
      </c>
      <c r="G90" s="17">
        <f t="shared" si="14"/>
        <v>84100000</v>
      </c>
      <c r="H90" s="3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68" x14ac:dyDescent="0.25">
      <c r="A91" s="23"/>
      <c r="B91" s="24"/>
      <c r="C91" s="17"/>
      <c r="D91" s="17"/>
      <c r="E91" s="17"/>
      <c r="F91" s="17"/>
      <c r="G91" s="17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</row>
    <row r="92" spans="1:68" s="25" customFormat="1" x14ac:dyDescent="0.25">
      <c r="A92" s="10" t="s">
        <v>91</v>
      </c>
      <c r="B92" s="11">
        <f>+B86+B9</f>
        <v>13391871000</v>
      </c>
      <c r="C92" s="11">
        <f>+C86+C9</f>
        <v>2535381532.27</v>
      </c>
      <c r="D92" s="11">
        <f>+D86+D9</f>
        <v>0</v>
      </c>
      <c r="E92" s="11">
        <f>+E86+E9</f>
        <v>15927252532.27</v>
      </c>
      <c r="F92" s="11">
        <f>+F86+F9</f>
        <v>6553658366.4499989</v>
      </c>
      <c r="G92" s="11">
        <f>+G86+G9</f>
        <v>9373594165.8200016</v>
      </c>
      <c r="H92" s="31"/>
      <c r="I92" s="39"/>
      <c r="J92" s="39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</row>
    <row r="93" spans="1:68" x14ac:dyDescent="0.25">
      <c r="A93" s="23"/>
      <c r="B93" s="26"/>
      <c r="C93" s="24"/>
      <c r="D93" s="24"/>
      <c r="E93" s="27"/>
      <c r="F93" s="24"/>
      <c r="G93" s="24"/>
      <c r="H93" s="20"/>
      <c r="I93" s="39"/>
      <c r="J93" s="39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</row>
    <row r="94" spans="1:68" x14ac:dyDescent="0.25">
      <c r="A94" s="12" t="s">
        <v>92</v>
      </c>
      <c r="B94" s="13">
        <f t="shared" ref="B94:G94" si="15">SUM(B95:B98)</f>
        <v>1180000000</v>
      </c>
      <c r="C94" s="13">
        <f t="shared" si="15"/>
        <v>4258488269.04</v>
      </c>
      <c r="D94" s="13">
        <f t="shared" si="15"/>
        <v>0</v>
      </c>
      <c r="E94" s="13">
        <f t="shared" si="15"/>
        <v>5438488269.04</v>
      </c>
      <c r="F94" s="13">
        <f t="shared" si="15"/>
        <v>5238841510.2399998</v>
      </c>
      <c r="G94" s="13">
        <f t="shared" si="15"/>
        <v>199646758.79999995</v>
      </c>
      <c r="H94" s="6"/>
      <c r="I94" s="40"/>
      <c r="J94" s="38"/>
      <c r="K94" s="33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</row>
    <row r="95" spans="1:68" x14ac:dyDescent="0.25">
      <c r="A95" s="16" t="s">
        <v>93</v>
      </c>
      <c r="B95" s="17">
        <v>500000000</v>
      </c>
      <c r="C95" s="17">
        <v>745588269.03999996</v>
      </c>
      <c r="D95" s="17">
        <v>0</v>
      </c>
      <c r="E95" s="17">
        <f>B95+C95+D95</f>
        <v>1245588269.04</v>
      </c>
      <c r="F95" s="17">
        <v>1021354010.24</v>
      </c>
      <c r="G95" s="17">
        <f>+E95-F95</f>
        <v>224234258.79999995</v>
      </c>
      <c r="H95" s="5"/>
      <c r="I95" s="39"/>
      <c r="J95" s="39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</row>
    <row r="96" spans="1:68" x14ac:dyDescent="0.25">
      <c r="A96" s="16" t="s">
        <v>94</v>
      </c>
      <c r="B96" s="17">
        <v>0</v>
      </c>
      <c r="C96" s="17">
        <v>0</v>
      </c>
      <c r="D96" s="17">
        <v>0</v>
      </c>
      <c r="E96" s="17">
        <v>0</v>
      </c>
      <c r="F96">
        <v>24587500</v>
      </c>
      <c r="G96" s="17">
        <f>+E96-F96</f>
        <v>-24587500</v>
      </c>
      <c r="H96" s="5"/>
      <c r="I96" s="39"/>
      <c r="J96" s="39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</row>
    <row r="97" spans="1:68" x14ac:dyDescent="0.25">
      <c r="A97" s="16" t="s">
        <v>95</v>
      </c>
      <c r="B97" s="17">
        <v>550000000</v>
      </c>
      <c r="C97" s="17">
        <v>3512900000</v>
      </c>
      <c r="D97" s="17">
        <v>0</v>
      </c>
      <c r="E97" s="17">
        <f t="shared" ref="E97:E98" si="16">B97+C97+D97</f>
        <v>4062900000</v>
      </c>
      <c r="F97" s="17">
        <v>4062900000</v>
      </c>
      <c r="G97" s="17">
        <f>+E97-F97</f>
        <v>0</v>
      </c>
      <c r="H97" s="5"/>
      <c r="I97" s="40"/>
      <c r="J97" s="39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</row>
    <row r="98" spans="1:68" x14ac:dyDescent="0.25">
      <c r="A98" s="16" t="s">
        <v>96</v>
      </c>
      <c r="B98" s="17">
        <v>130000000</v>
      </c>
      <c r="C98" s="17">
        <v>0</v>
      </c>
      <c r="D98" s="17">
        <v>0</v>
      </c>
      <c r="E98" s="17">
        <f t="shared" si="16"/>
        <v>130000000</v>
      </c>
      <c r="F98" s="17">
        <v>130000000</v>
      </c>
      <c r="G98" s="17">
        <f t="shared" ref="G98" si="17">+E98-F98</f>
        <v>0</v>
      </c>
      <c r="H98" s="5"/>
      <c r="I98" s="39"/>
      <c r="J98" s="39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</row>
    <row r="99" spans="1:68" s="25" customFormat="1" x14ac:dyDescent="0.25">
      <c r="A99" s="10" t="s">
        <v>97</v>
      </c>
      <c r="B99" s="11">
        <f t="shared" ref="B99:G99" si="18">B92+B94</f>
        <v>14571871000</v>
      </c>
      <c r="C99" s="11">
        <f t="shared" si="18"/>
        <v>6793869801.3099995</v>
      </c>
      <c r="D99" s="11">
        <f t="shared" si="18"/>
        <v>0</v>
      </c>
      <c r="E99" s="11">
        <f t="shared" si="18"/>
        <v>21365740801.310001</v>
      </c>
      <c r="F99" s="11">
        <f t="shared" si="18"/>
        <v>11792499876.689999</v>
      </c>
      <c r="G99" s="11">
        <f t="shared" si="18"/>
        <v>9573240924.6200008</v>
      </c>
      <c r="H99" s="6"/>
      <c r="I99" s="39"/>
      <c r="J99" s="40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</row>
    <row r="100" spans="1:68" x14ac:dyDescent="0.25">
      <c r="I100" s="39"/>
      <c r="J100" s="39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</row>
    <row r="101" spans="1:68" x14ac:dyDescent="0.25">
      <c r="A101" s="42"/>
      <c r="B101" s="38"/>
      <c r="C101" s="38"/>
      <c r="D101" s="39"/>
      <c r="E101" s="38"/>
      <c r="F101" s="38"/>
      <c r="G101" s="38"/>
      <c r="H101" s="38"/>
      <c r="I101" s="39"/>
      <c r="J101" s="39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</row>
    <row r="102" spans="1:68" x14ac:dyDescent="0.25">
      <c r="A102" s="39"/>
      <c r="B102" s="39"/>
      <c r="C102" s="39"/>
      <c r="D102" s="40"/>
      <c r="E102" s="38"/>
      <c r="F102" s="39"/>
      <c r="G102" s="39"/>
      <c r="H102" s="39"/>
      <c r="I102" s="39"/>
      <c r="J102" s="39"/>
    </row>
    <row r="103" spans="1:68" x14ac:dyDescent="0.25">
      <c r="A103" s="39"/>
      <c r="B103" s="38"/>
      <c r="C103" s="38"/>
      <c r="D103" s="38"/>
      <c r="E103" s="38"/>
      <c r="F103" s="38"/>
      <c r="G103" s="38"/>
      <c r="H103" s="38"/>
      <c r="I103" s="39"/>
      <c r="J103" s="39"/>
    </row>
    <row r="104" spans="1:68" ht="18.75" x14ac:dyDescent="0.3">
      <c r="A104" s="39"/>
      <c r="B104" s="39"/>
      <c r="C104" s="40"/>
      <c r="D104" s="39"/>
      <c r="E104" s="43"/>
      <c r="F104" s="39"/>
      <c r="G104" s="39"/>
      <c r="H104" s="39"/>
      <c r="I104" s="41"/>
      <c r="J104" s="39"/>
    </row>
    <row r="105" spans="1:68" x14ac:dyDescent="0.25">
      <c r="A105" s="39"/>
      <c r="B105" s="39"/>
      <c r="C105" s="39"/>
      <c r="D105" s="39"/>
      <c r="E105" s="39"/>
      <c r="F105" s="39"/>
      <c r="G105" s="39"/>
      <c r="H105" s="39"/>
      <c r="I105" s="41"/>
      <c r="J105" s="39"/>
    </row>
    <row r="106" spans="1:68" x14ac:dyDescent="0.25">
      <c r="I106" s="41"/>
      <c r="J106" s="39"/>
    </row>
    <row r="107" spans="1:68" x14ac:dyDescent="0.25">
      <c r="I107" s="39"/>
      <c r="J107" s="39"/>
    </row>
    <row r="108" spans="1:68" x14ac:dyDescent="0.25">
      <c r="I108" s="39"/>
      <c r="J108" s="39"/>
    </row>
  </sheetData>
  <mergeCells count="8">
    <mergeCell ref="I104:I106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2023-06-28T16:04:56Z</dcterms:created>
  <dcterms:modified xsi:type="dcterms:W3CDTF">2023-06-28T16:06:31Z</dcterms:modified>
</cp:coreProperties>
</file>