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7-2022\"/>
    </mc:Choice>
  </mc:AlternateContent>
  <xr:revisionPtr revIDLastSave="0" documentId="8_{88524876-C1D7-4AC8-AAEB-A5E6463A1528}" xr6:coauthVersionLast="47" xr6:coauthVersionMax="47" xr10:uidLastSave="{00000000-0000-0000-0000-000000000000}"/>
  <bookViews>
    <workbookView xWindow="-120" yWindow="-120" windowWidth="24240" windowHeight="13140" xr2:uid="{E3C65F54-A66A-45B2-8D4D-6C3A77CCB6C0}"/>
  </bookViews>
  <sheets>
    <sheet name="ACUM" sheetId="1" r:id="rId1"/>
  </sheets>
  <definedNames>
    <definedName name="_xlnm.Print_Area" localSheetId="0">ACUM!$A$1:$G$37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G35" i="1" s="1"/>
  <c r="G34" i="1"/>
  <c r="E34" i="1"/>
  <c r="G33" i="1"/>
  <c r="E33" i="1"/>
  <c r="E32" i="1"/>
  <c r="E31" i="1" s="1"/>
  <c r="F31" i="1"/>
  <c r="D31" i="1"/>
  <c r="C31" i="1"/>
  <c r="B31" i="1"/>
  <c r="B27" i="1"/>
  <c r="E27" i="1" s="1"/>
  <c r="G27" i="1" s="1"/>
  <c r="G26" i="1"/>
  <c r="E26" i="1"/>
  <c r="G25" i="1"/>
  <c r="E25" i="1"/>
  <c r="E24" i="1"/>
  <c r="G24" i="1" s="1"/>
  <c r="E23" i="1"/>
  <c r="G23" i="1" s="1"/>
  <c r="E22" i="1"/>
  <c r="F21" i="1"/>
  <c r="D21" i="1"/>
  <c r="C21" i="1"/>
  <c r="E20" i="1"/>
  <c r="G20" i="1" s="1"/>
  <c r="E19" i="1"/>
  <c r="E18" i="1" s="1"/>
  <c r="F18" i="1"/>
  <c r="D18" i="1"/>
  <c r="C18" i="1"/>
  <c r="B18" i="1"/>
  <c r="G16" i="1"/>
  <c r="E16" i="1"/>
  <c r="E15" i="1"/>
  <c r="G15" i="1" s="1"/>
  <c r="G14" i="1" s="1"/>
  <c r="F14" i="1"/>
  <c r="F9" i="1" s="1"/>
  <c r="F29" i="1" s="1"/>
  <c r="F36" i="1" s="1"/>
  <c r="E14" i="1"/>
  <c r="D14" i="1"/>
  <c r="C14" i="1"/>
  <c r="B14" i="1"/>
  <c r="E12" i="1"/>
  <c r="G12" i="1" s="1"/>
  <c r="G10" i="1" s="1"/>
  <c r="G11" i="1"/>
  <c r="E11" i="1"/>
  <c r="F10" i="1"/>
  <c r="E10" i="1"/>
  <c r="D10" i="1"/>
  <c r="D9" i="1" s="1"/>
  <c r="D29" i="1" s="1"/>
  <c r="D36" i="1" s="1"/>
  <c r="C10" i="1"/>
  <c r="C9" i="1" s="1"/>
  <c r="C29" i="1" s="1"/>
  <c r="C36" i="1" s="1"/>
  <c r="B10" i="1"/>
  <c r="B9" i="1" s="1"/>
  <c r="G9" i="1" l="1"/>
  <c r="G29" i="1" s="1"/>
  <c r="G36" i="1" s="1"/>
  <c r="E21" i="1"/>
  <c r="E9" i="1"/>
  <c r="E29" i="1" s="1"/>
  <c r="E36" i="1" s="1"/>
  <c r="G22" i="1"/>
  <c r="G21" i="1" s="1"/>
  <c r="G32" i="1"/>
  <c r="G31" i="1" s="1"/>
  <c r="B21" i="1"/>
  <c r="B29" i="1" s="1"/>
  <c r="B36" i="1" s="1"/>
  <c r="G19" i="1"/>
  <c r="G18" i="1" s="1"/>
</calcChain>
</file>

<file path=xl/sharedStrings.xml><?xml version="1.0" encoding="utf-8"?>
<sst xmlns="http://schemas.openxmlformats.org/spreadsheetml/2006/main" count="33" uniqueCount="33">
  <si>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</si>
  <si>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</si>
  <si>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</si>
  <si>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</si>
  <si>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</si>
  <si>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</si>
  <si>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</si>
  <si>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</si>
  <si>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</si>
  <si>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</si>
  <si>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</si>
  <si>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</si>
  <si>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</si>
  <si>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</si>
  <si>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</si>
  <si>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</si>
  <si>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</si>
  <si>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</si>
  <si>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</si>
  <si>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</si>
  <si>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VENTAS DE BIENES DE USO</t>
  </si>
  <si>
    <t>·REEMBOLSO DE OBRAS PUBLICAS</t>
  </si>
  <si>
    <t>·REEMBOLSO DE PRESTAMOS</t>
  </si>
  <si>
    <t>OTROS RECURSOS DE CAPITAL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</si>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</sst>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" fontId="1" fillId="2" borderId="8" xfId="0" applyNumberFormat="1" applyFont="1" applyFill="1" applyBorder="1"/>
    <xf numFmtId="0" fontId="2" fillId="0" borderId="8" xfId="0" applyFont="1" applyBorder="1" applyAlignment="1">
      <alignment vertical="center"/>
    </xf>
    <xf numFmtId="4" fontId="1" fillId="0" borderId="8" xfId="0" applyNumberFormat="1" applyFont="1" applyBorder="1"/>
    <xf numFmtId="0" fontId="5" fillId="0" borderId="8" xfId="0" applyFont="1" applyBorder="1" applyAlignment="1">
      <alignment vertical="center"/>
    </xf>
    <xf numFmtId="4" fontId="0" fillId="0" borderId="8" xfId="0" applyNumberFormat="1" applyBorder="1"/>
    <xf numFmtId="4" fontId="5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2" fontId="0" fillId="0" borderId="0" xfId="0" applyNumberFormat="1"/>
    <xf numFmtId="4" fontId="6" fillId="0" borderId="0" xfId="0" applyNumberFormat="1" applyFont="1"/>
    <xf numFmtId="0" fontId="0" fillId="2" borderId="0" xfId="0" applyFill="1"/>
    <xf numFmtId="4" fontId="7" fillId="0" borderId="0" xfId="0" applyNumberFormat="1" applyFont="1"/>
    <xf numFmtId="0" fontId="5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B6534C4-AFE7-42F9-B8DC-EA3ECEFC8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BFE75-CEDE-4F79-B07C-1A0A485A9ADC}">
  <sheetPr>
    <pageSetUpPr fitToPage="1"/>
  </sheetPr>
  <dimension ref="A1:BC45"/>
  <sheetViews>
    <sheetView tabSelected="1" workbookViewId="0">
      <selection activeCell="M13" sqref="M13"/>
    </sheetView>
  </sheetViews>
  <sheetFormatPr baseColWidth="10" defaultRowHeight="15" x14ac:dyDescent="0.25"/>
  <cols>
    <col min="1" max="1" width="37.285156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  <col min="8" max="9" width="15.28515625" bestFit="1" customWidth="1"/>
    <col min="10" max="10" width="14.28515625" customWidth="1"/>
  </cols>
  <sheetData>
    <row r="1" spans="1:55" x14ac:dyDescent="0.25">
      <c r="F1" s="1"/>
    </row>
    <row r="2" spans="1:55" x14ac:dyDescent="0.25">
      <c r="G2" s="2">
        <v>2022</v>
      </c>
    </row>
    <row r="3" spans="1:55" x14ac:dyDescent="0.25">
      <c r="A3" s="2"/>
      <c r="B3" s="2"/>
      <c r="C3" s="2"/>
      <c r="D3" s="2"/>
      <c r="E3" s="2"/>
      <c r="F3" s="2"/>
      <c r="G3" s="2"/>
      <c r="H3" s="2"/>
      <c r="I3" s="3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</row>
    <row r="4" spans="1:55" x14ac:dyDescent="0.25">
      <c r="A4" s="3" t="s">
        <v>0</v>
      </c>
      <c r="B4" s="3"/>
      <c r="C4" s="3"/>
      <c r="D4" s="3"/>
      <c r="E4" s="3"/>
      <c r="F4" s="3"/>
      <c r="G4" s="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</row>
    <row r="5" spans="1:55" x14ac:dyDescent="0.25">
      <c r="A5" s="2"/>
      <c r="C5" s="4"/>
      <c r="D5" s="4"/>
      <c r="E5" s="4"/>
      <c r="F5" s="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ht="54" customHeight="1" x14ac:dyDescent="0.25">
      <c r="A6" s="6" t="s">
        <v>1</v>
      </c>
      <c r="B6" s="6" t="s">
        <v>2</v>
      </c>
      <c r="C6" s="7" t="s">
        <v>3</v>
      </c>
      <c r="D6" s="8"/>
      <c r="E6" s="6" t="s">
        <v>4</v>
      </c>
      <c r="F6" s="9" t="s">
        <v>5</v>
      </c>
      <c r="G6" s="6" t="s">
        <v>6</v>
      </c>
      <c r="H6" s="1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ht="3.75" customHeight="1" x14ac:dyDescent="0.25">
      <c r="A7" s="11"/>
      <c r="B7" s="11"/>
      <c r="C7" s="12"/>
      <c r="D7" s="13"/>
      <c r="E7" s="11"/>
      <c r="F7" s="14"/>
      <c r="G7" s="11"/>
      <c r="H7" s="1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</row>
    <row r="8" spans="1:55" ht="21" customHeight="1" x14ac:dyDescent="0.25">
      <c r="A8" s="15"/>
      <c r="B8" s="15"/>
      <c r="C8" s="16" t="s">
        <v>7</v>
      </c>
      <c r="D8" s="16" t="s">
        <v>8</v>
      </c>
      <c r="E8" s="15"/>
      <c r="F8" s="17"/>
      <c r="G8" s="15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</row>
    <row r="9" spans="1:55" ht="15" customHeight="1" x14ac:dyDescent="0.25">
      <c r="A9" s="18" t="s">
        <v>9</v>
      </c>
      <c r="B9" s="19">
        <f t="shared" ref="B9:G9" si="0">SUM(B10+B14+B18)</f>
        <v>6384909291</v>
      </c>
      <c r="C9" s="19">
        <f t="shared" si="0"/>
        <v>1019767404.1900001</v>
      </c>
      <c r="D9" s="19">
        <f t="shared" si="0"/>
        <v>-312689520.64999998</v>
      </c>
      <c r="E9" s="19">
        <f t="shared" si="0"/>
        <v>7091987174.539999</v>
      </c>
      <c r="F9" s="19">
        <f t="shared" si="0"/>
        <v>5667648353.3299999</v>
      </c>
      <c r="G9" s="19">
        <f t="shared" si="0"/>
        <v>1424338821.2099996</v>
      </c>
      <c r="I9" s="31"/>
      <c r="J9" s="38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x14ac:dyDescent="0.25">
      <c r="A10" s="20" t="s">
        <v>10</v>
      </c>
      <c r="B10" s="21">
        <f t="shared" ref="B10:G10" si="1">B11+B12</f>
        <v>1599439286</v>
      </c>
      <c r="C10" s="21">
        <f t="shared" si="1"/>
        <v>571698892.87000012</v>
      </c>
      <c r="D10" s="21">
        <f t="shared" si="1"/>
        <v>0</v>
      </c>
      <c r="E10" s="21">
        <f t="shared" si="1"/>
        <v>2171138178.8699999</v>
      </c>
      <c r="F10" s="21">
        <f t="shared" si="1"/>
        <v>1930981195.8300004</v>
      </c>
      <c r="G10" s="21">
        <f t="shared" si="1"/>
        <v>240156983.0399996</v>
      </c>
      <c r="H10" s="4"/>
      <c r="I10" s="3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</row>
    <row r="11" spans="1:55" x14ac:dyDescent="0.25">
      <c r="A11" s="22" t="s">
        <v>11</v>
      </c>
      <c r="B11" s="23">
        <v>875506000</v>
      </c>
      <c r="C11" s="23">
        <v>24650000</v>
      </c>
      <c r="D11" s="23">
        <v>0</v>
      </c>
      <c r="E11" s="23">
        <f>+B11+C11-D11</f>
        <v>900156000</v>
      </c>
      <c r="F11" s="23">
        <v>706622210.11000001</v>
      </c>
      <c r="G11" s="23">
        <f>+E11-F11</f>
        <v>193533789.88999999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x14ac:dyDescent="0.25">
      <c r="A12" s="22" t="s">
        <v>12</v>
      </c>
      <c r="B12" s="23">
        <v>723933286</v>
      </c>
      <c r="C12" s="23">
        <v>547048892.87000012</v>
      </c>
      <c r="D12" s="23">
        <v>0</v>
      </c>
      <c r="E12" s="23">
        <f>+B12+C12</f>
        <v>1270982178.8700001</v>
      </c>
      <c r="F12" s="23">
        <v>1224358985.7200005</v>
      </c>
      <c r="G12" s="23">
        <f>+E12-F12</f>
        <v>46623193.149999619</v>
      </c>
      <c r="H12" s="4"/>
      <c r="I12" s="33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x14ac:dyDescent="0.25">
      <c r="A13" s="22"/>
      <c r="B13" s="24"/>
      <c r="C13" s="24"/>
      <c r="D13" s="24"/>
      <c r="E13" s="25"/>
      <c r="F13" s="24"/>
      <c r="G13" s="24"/>
      <c r="I13" s="33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1:55" x14ac:dyDescent="0.25">
      <c r="A14" s="20" t="s">
        <v>13</v>
      </c>
      <c r="B14" s="21">
        <f t="shared" ref="B14:G14" si="2">SUM(B15+B16)</f>
        <v>2489018760</v>
      </c>
      <c r="C14" s="21">
        <f t="shared" si="2"/>
        <v>427546111.31999999</v>
      </c>
      <c r="D14" s="21">
        <f t="shared" si="2"/>
        <v>0</v>
      </c>
      <c r="E14" s="21">
        <f t="shared" si="2"/>
        <v>2916564871.3199997</v>
      </c>
      <c r="F14" s="21">
        <f t="shared" si="2"/>
        <v>2148551256.1399999</v>
      </c>
      <c r="G14" s="21">
        <f t="shared" si="2"/>
        <v>768013615.18000007</v>
      </c>
      <c r="H14" s="4"/>
      <c r="I14" s="31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</row>
    <row r="15" spans="1:55" x14ac:dyDescent="0.25">
      <c r="A15" s="22" t="s">
        <v>14</v>
      </c>
      <c r="B15" s="23">
        <v>2489018760</v>
      </c>
      <c r="C15" s="23">
        <v>422427599.18000001</v>
      </c>
      <c r="D15" s="23">
        <v>0</v>
      </c>
      <c r="E15" s="23">
        <f>+B15+C15+D15</f>
        <v>2911446359.1799998</v>
      </c>
      <c r="F15" s="23">
        <v>2143432743.9999998</v>
      </c>
      <c r="G15" s="23">
        <f>+E15-F15</f>
        <v>768013615.18000007</v>
      </c>
      <c r="I15" s="33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</row>
    <row r="16" spans="1:55" x14ac:dyDescent="0.25">
      <c r="A16" s="22" t="s">
        <v>15</v>
      </c>
      <c r="B16" s="23">
        <v>0</v>
      </c>
      <c r="C16" s="23">
        <v>5118512.1400000006</v>
      </c>
      <c r="D16" s="23">
        <v>0</v>
      </c>
      <c r="E16" s="23">
        <f>+B16+C16</f>
        <v>5118512.1400000006</v>
      </c>
      <c r="F16" s="23">
        <v>5118512.1400000006</v>
      </c>
      <c r="G16" s="23">
        <f>+E16-F16</f>
        <v>0</v>
      </c>
      <c r="I16" s="33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</row>
    <row r="17" spans="1:55" x14ac:dyDescent="0.25">
      <c r="A17" s="22"/>
      <c r="B17" s="24"/>
      <c r="C17" s="24"/>
      <c r="D17" s="24"/>
      <c r="E17" s="23"/>
      <c r="F17" s="24"/>
      <c r="G17" s="24"/>
      <c r="I17" s="33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x14ac:dyDescent="0.25">
      <c r="A18" s="20" t="s">
        <v>16</v>
      </c>
      <c r="B18" s="21">
        <f t="shared" ref="B18:E18" si="3">SUM(B19+B20)</f>
        <v>2296451245</v>
      </c>
      <c r="C18" s="21">
        <f t="shared" si="3"/>
        <v>20522400</v>
      </c>
      <c r="D18" s="21">
        <f t="shared" si="3"/>
        <v>-312689520.64999998</v>
      </c>
      <c r="E18" s="21">
        <f t="shared" si="3"/>
        <v>2004284124.3499999</v>
      </c>
      <c r="F18" s="21">
        <f>+F19+F20</f>
        <v>1588115901.3599999</v>
      </c>
      <c r="G18" s="21">
        <f>+G19+G20</f>
        <v>416168222.99000001</v>
      </c>
      <c r="H18" s="26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x14ac:dyDescent="0.25">
      <c r="A19" s="22" t="s">
        <v>17</v>
      </c>
      <c r="B19" s="23">
        <v>2295451245</v>
      </c>
      <c r="D19" s="23">
        <v>-312689520.64999998</v>
      </c>
      <c r="E19" s="23">
        <f>+B19+C19+D19</f>
        <v>1982761724.3499999</v>
      </c>
      <c r="F19" s="4">
        <v>1566585411.3599999</v>
      </c>
      <c r="G19" s="23">
        <f>+E19-F19</f>
        <v>416176312.99000001</v>
      </c>
      <c r="H19" s="4"/>
      <c r="I19" s="33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x14ac:dyDescent="0.25">
      <c r="A20" s="22" t="s">
        <v>18</v>
      </c>
      <c r="B20" s="23">
        <v>1000000</v>
      </c>
      <c r="C20" s="23">
        <v>20522400</v>
      </c>
      <c r="D20" s="23">
        <v>0</v>
      </c>
      <c r="E20" s="23">
        <f>+B20+C20+D20</f>
        <v>21522400</v>
      </c>
      <c r="F20" s="23">
        <v>21530490</v>
      </c>
      <c r="G20" s="23">
        <f>+E20-F20</f>
        <v>-8090</v>
      </c>
      <c r="H20" s="36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x14ac:dyDescent="0.25">
      <c r="A21" s="18" t="s">
        <v>19</v>
      </c>
      <c r="B21" s="19">
        <f>SUM(B22:B28)</f>
        <v>23067000</v>
      </c>
      <c r="C21" s="19">
        <f>SUM(C22:C27)</f>
        <v>460048311.63999999</v>
      </c>
      <c r="D21" s="19">
        <f>SUM(D22:D27)</f>
        <v>0</v>
      </c>
      <c r="E21" s="19">
        <f>SUM(E22:E28)</f>
        <v>483115311.63999999</v>
      </c>
      <c r="F21" s="19">
        <f>SUM(F22:F28)</f>
        <v>237411874.84999999</v>
      </c>
      <c r="G21" s="19">
        <f>SUM(G22:G27)</f>
        <v>245703436.78999996</v>
      </c>
      <c r="H21" s="4"/>
      <c r="I21" s="31"/>
      <c r="J21" s="38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</row>
    <row r="22" spans="1:55" x14ac:dyDescent="0.25">
      <c r="A22" s="22" t="s">
        <v>20</v>
      </c>
      <c r="B22" s="23">
        <v>0</v>
      </c>
      <c r="C22" s="23">
        <v>6275000</v>
      </c>
      <c r="D22" s="22"/>
      <c r="E22" s="23">
        <f>+B22+C22+D22</f>
        <v>6275000</v>
      </c>
      <c r="F22" s="23">
        <v>6275000</v>
      </c>
      <c r="G22" s="23">
        <f>+E22-F22</f>
        <v>0</v>
      </c>
      <c r="H22" s="4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1:55" x14ac:dyDescent="0.25">
      <c r="A23" s="22" t="s">
        <v>21</v>
      </c>
      <c r="B23" s="23">
        <v>59000</v>
      </c>
      <c r="C23" s="23">
        <v>0</v>
      </c>
      <c r="D23" s="23">
        <v>0</v>
      </c>
      <c r="E23" s="23">
        <f>B23+C23-D23</f>
        <v>59000</v>
      </c>
      <c r="F23" s="23">
        <v>44356.67</v>
      </c>
      <c r="G23" s="23">
        <f>+E23-F23</f>
        <v>14643.330000000002</v>
      </c>
      <c r="I23" s="33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</row>
    <row r="24" spans="1:55" x14ac:dyDescent="0.25">
      <c r="A24" s="22" t="s">
        <v>22</v>
      </c>
      <c r="B24" s="23">
        <v>8000</v>
      </c>
      <c r="C24" s="23">
        <v>0</v>
      </c>
      <c r="D24" s="23">
        <v>0</v>
      </c>
      <c r="E24" s="23">
        <f t="shared" ref="E24:E25" si="4">B24+C24-D24</f>
        <v>8000</v>
      </c>
      <c r="F24" s="23">
        <v>0</v>
      </c>
      <c r="G24" s="23">
        <f t="shared" ref="G24:G27" si="5">+E24-F24</f>
        <v>8000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</row>
    <row r="25" spans="1:55" x14ac:dyDescent="0.25">
      <c r="A25" s="22" t="s">
        <v>23</v>
      </c>
      <c r="B25" s="23">
        <v>0</v>
      </c>
      <c r="C25" s="23">
        <v>2790138.89</v>
      </c>
      <c r="D25" s="23">
        <v>0</v>
      </c>
      <c r="E25" s="23">
        <f t="shared" si="4"/>
        <v>2790138.89</v>
      </c>
      <c r="F25" s="27">
        <v>2790138.89</v>
      </c>
      <c r="G25" s="23">
        <f t="shared" si="5"/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</row>
    <row r="26" spans="1:55" x14ac:dyDescent="0.25">
      <c r="A26" s="22" t="s">
        <v>24</v>
      </c>
      <c r="B26" s="23">
        <v>23000000</v>
      </c>
      <c r="C26" s="23">
        <v>183598919.13</v>
      </c>
      <c r="D26" s="23">
        <v>0</v>
      </c>
      <c r="E26" s="23">
        <f>+B26+C26+D26</f>
        <v>206598919.13</v>
      </c>
      <c r="F26" s="23">
        <v>183598919.13</v>
      </c>
      <c r="G26" s="23">
        <f t="shared" si="5"/>
        <v>23000000</v>
      </c>
      <c r="H26" s="4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</row>
    <row r="27" spans="1:55" x14ac:dyDescent="0.25">
      <c r="A27" s="22" t="s">
        <v>25</v>
      </c>
      <c r="B27" s="23">
        <f>B28</f>
        <v>0</v>
      </c>
      <c r="C27" s="23">
        <v>267384253.61999997</v>
      </c>
      <c r="D27" s="23">
        <v>0</v>
      </c>
      <c r="E27" s="23">
        <f>+B27+C27+D27</f>
        <v>267384253.61999997</v>
      </c>
      <c r="F27" s="23">
        <v>44703460.160000004</v>
      </c>
      <c r="G27" s="23">
        <f t="shared" si="5"/>
        <v>222680793.45999998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</row>
    <row r="28" spans="1:55" x14ac:dyDescent="0.25">
      <c r="A28" s="22"/>
      <c r="B28" s="24"/>
      <c r="C28" s="23"/>
      <c r="D28" s="23"/>
      <c r="E28" s="23"/>
      <c r="F28" s="23"/>
      <c r="G28" s="2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s="28" customFormat="1" x14ac:dyDescent="0.25">
      <c r="A29" s="18" t="s">
        <v>26</v>
      </c>
      <c r="B29" s="19">
        <f t="shared" ref="B29:G29" si="6">B9+B21</f>
        <v>6407976291</v>
      </c>
      <c r="C29" s="19">
        <f t="shared" si="6"/>
        <v>1479815715.8299999</v>
      </c>
      <c r="D29" s="19">
        <f t="shared" si="6"/>
        <v>-312689520.64999998</v>
      </c>
      <c r="E29" s="19">
        <f t="shared" si="6"/>
        <v>7575102486.1799994</v>
      </c>
      <c r="F29" s="19">
        <f t="shared" si="6"/>
        <v>5905060228.1800003</v>
      </c>
      <c r="G29" s="19">
        <f t="shared" si="6"/>
        <v>1670042257.9999995</v>
      </c>
      <c r="H2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x14ac:dyDescent="0.25">
      <c r="A30" s="22"/>
      <c r="B30" s="29"/>
      <c r="C30" s="24"/>
      <c r="D30" s="24"/>
      <c r="E30" s="25"/>
      <c r="F30" s="24"/>
      <c r="G30" s="2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x14ac:dyDescent="0.25">
      <c r="A31" s="20" t="s">
        <v>27</v>
      </c>
      <c r="B31" s="21">
        <f t="shared" ref="B31:G31" si="7">SUM(B32:B35)</f>
        <v>1028090666</v>
      </c>
      <c r="C31" s="21">
        <f t="shared" si="7"/>
        <v>767437361.74000001</v>
      </c>
      <c r="D31" s="21">
        <f t="shared" si="7"/>
        <v>0</v>
      </c>
      <c r="E31" s="21">
        <f t="shared" si="7"/>
        <v>1795528027.74</v>
      </c>
      <c r="F31" s="21">
        <f t="shared" si="7"/>
        <v>1573679916.95</v>
      </c>
      <c r="G31" s="21">
        <f t="shared" si="7"/>
        <v>221848110.79000002</v>
      </c>
      <c r="H31" s="4"/>
      <c r="I31" s="31"/>
      <c r="J31" s="38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55" x14ac:dyDescent="0.25">
      <c r="A32" s="22" t="s">
        <v>28</v>
      </c>
      <c r="B32" s="23">
        <v>390000000</v>
      </c>
      <c r="C32" s="23">
        <v>0</v>
      </c>
      <c r="D32" s="23">
        <v>0</v>
      </c>
      <c r="E32" s="23">
        <f>B32+C32+D32</f>
        <v>390000000</v>
      </c>
      <c r="F32" s="23">
        <v>390000000</v>
      </c>
      <c r="G32" s="23">
        <f>+E32-F32</f>
        <v>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x14ac:dyDescent="0.25">
      <c r="A33" s="22" t="s">
        <v>29</v>
      </c>
      <c r="B33" s="23">
        <v>0</v>
      </c>
      <c r="C33" s="23">
        <v>221879925.99000001</v>
      </c>
      <c r="D33" s="23">
        <v>0</v>
      </c>
      <c r="E33" s="23">
        <f t="shared" ref="E33:E35" si="8">B33+C33+D33</f>
        <v>221879925.99000001</v>
      </c>
      <c r="F33" s="23">
        <v>31815.200000000001</v>
      </c>
      <c r="G33" s="23">
        <f t="shared" ref="G33:G35" si="9">+E33-F33</f>
        <v>221848110.79000002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x14ac:dyDescent="0.25">
      <c r="A34" s="22" t="s">
        <v>30</v>
      </c>
      <c r="B34" s="23">
        <v>508090666</v>
      </c>
      <c r="C34" s="23">
        <v>545557435.75</v>
      </c>
      <c r="D34" s="23">
        <v>0</v>
      </c>
      <c r="E34" s="23">
        <f t="shared" si="8"/>
        <v>1053648101.75</v>
      </c>
      <c r="F34" s="23">
        <v>1053648101.75</v>
      </c>
      <c r="G34" s="23">
        <f t="shared" si="9"/>
        <v>0</v>
      </c>
      <c r="H34" s="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x14ac:dyDescent="0.25">
      <c r="A35" s="22" t="s">
        <v>31</v>
      </c>
      <c r="B35" s="23">
        <v>130000000</v>
      </c>
      <c r="C35" s="23">
        <v>0</v>
      </c>
      <c r="D35" s="23">
        <v>0</v>
      </c>
      <c r="E35" s="23">
        <f t="shared" si="8"/>
        <v>130000000</v>
      </c>
      <c r="F35" s="23">
        <v>130000000</v>
      </c>
      <c r="G35" s="23">
        <f t="shared" si="9"/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55" s="28" customFormat="1" x14ac:dyDescent="0.25">
      <c r="A36" s="18" t="s">
        <v>32</v>
      </c>
      <c r="B36" s="19">
        <f t="shared" ref="B36:G36" si="10">B29+B31</f>
        <v>7436066957</v>
      </c>
      <c r="C36" s="19">
        <f t="shared" si="10"/>
        <v>2247253077.5699997</v>
      </c>
      <c r="D36" s="19">
        <f t="shared" si="10"/>
        <v>-312689520.64999998</v>
      </c>
      <c r="E36" s="19">
        <f t="shared" si="10"/>
        <v>9370630513.9200001</v>
      </c>
      <c r="F36" s="19">
        <f t="shared" si="10"/>
        <v>7478740145.1300001</v>
      </c>
      <c r="G36" s="19">
        <f t="shared" si="10"/>
        <v>1891890368.7899995</v>
      </c>
      <c r="H3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</row>
    <row r="37" spans="1:55" x14ac:dyDescent="0.25"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1:55" x14ac:dyDescent="0.25">
      <c r="A38" s="30"/>
      <c r="B38" s="31"/>
      <c r="C38" s="31"/>
      <c r="D38" s="32"/>
      <c r="E38" s="31"/>
      <c r="F38" s="31"/>
      <c r="G38" s="31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1:55" x14ac:dyDescent="0.25">
      <c r="A39" s="33"/>
      <c r="B39" s="33"/>
      <c r="C39" s="33"/>
      <c r="D39" s="33"/>
      <c r="E39" s="32"/>
      <c r="F39" s="33"/>
      <c r="G39" s="33"/>
      <c r="H39" s="33"/>
      <c r="I39" s="33"/>
      <c r="J39" s="33"/>
    </row>
    <row r="40" spans="1:55" x14ac:dyDescent="0.25">
      <c r="A40" s="33"/>
      <c r="B40" s="31"/>
      <c r="C40" s="31"/>
      <c r="D40" s="32"/>
      <c r="E40" s="31"/>
      <c r="F40" s="31"/>
      <c r="G40" s="31"/>
      <c r="H40" s="33"/>
      <c r="I40" s="33"/>
      <c r="J40" s="33"/>
    </row>
    <row r="41" spans="1:55" ht="18.75" x14ac:dyDescent="0.3">
      <c r="A41" s="33"/>
      <c r="B41" s="33"/>
      <c r="C41" s="32"/>
      <c r="D41" s="33"/>
      <c r="E41" s="34"/>
      <c r="F41" s="33"/>
      <c r="G41" s="33"/>
      <c r="H41" s="35"/>
      <c r="I41" s="33"/>
      <c r="J41" s="33"/>
    </row>
    <row r="42" spans="1:55" x14ac:dyDescent="0.25">
      <c r="A42" s="33"/>
      <c r="B42" s="33"/>
      <c r="C42" s="32"/>
      <c r="D42" s="33"/>
      <c r="E42" s="33"/>
      <c r="F42" s="33"/>
      <c r="G42" s="33"/>
      <c r="H42" s="35"/>
      <c r="I42" s="33"/>
      <c r="J42" s="33"/>
    </row>
    <row r="43" spans="1:55" x14ac:dyDescent="0.25">
      <c r="A43" s="33"/>
      <c r="B43" s="33"/>
      <c r="C43" s="33"/>
      <c r="D43" s="33"/>
      <c r="E43" s="33"/>
      <c r="F43" s="33"/>
      <c r="G43" s="33"/>
      <c r="H43" s="35"/>
      <c r="I43" s="33"/>
      <c r="J43" s="33"/>
    </row>
    <row r="44" spans="1:5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55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</sheetData>
  <mergeCells count="8">
    <mergeCell ref="H41:H43"/>
    <mergeCell ref="A4:G4"/>
    <mergeCell ref="A6:A8"/>
    <mergeCell ref="B6:B8"/>
    <mergeCell ref="C6:D7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2023-06-27T12:34:00Z</dcterms:created>
  <dcterms:modified xsi:type="dcterms:W3CDTF">2023-06-27T12:36:33Z</dcterms:modified>
</cp:coreProperties>
</file>