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5-2022\"/>
    </mc:Choice>
  </mc:AlternateContent>
  <xr:revisionPtr revIDLastSave="0" documentId="8_{204487F2-3913-40D9-A7B5-81E3C84C5DC0}" xr6:coauthVersionLast="47" xr6:coauthVersionMax="47" xr10:uidLastSave="{00000000-0000-0000-0000-000000000000}"/>
  <bookViews>
    <workbookView xWindow="-120" yWindow="-120" windowWidth="24240" windowHeight="13140" xr2:uid="{B973B68B-3F7C-45E8-8EB0-A8D408F19D34}"/>
  </bookViews>
  <sheets>
    <sheet name="ACUM" sheetId="1" r:id="rId1"/>
  </sheets>
  <definedNames>
    <definedName name="_xlnm.Print_Area" localSheetId="0">ACUM!$A$1:$H$36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G35" i="1" s="1"/>
  <c r="G34" i="1"/>
  <c r="E34" i="1"/>
  <c r="E33" i="1"/>
  <c r="G33" i="1" s="1"/>
  <c r="G32" i="1"/>
  <c r="E32" i="1"/>
  <c r="F31" i="1"/>
  <c r="E31" i="1"/>
  <c r="D31" i="1"/>
  <c r="C31" i="1"/>
  <c r="B31" i="1"/>
  <c r="B27" i="1"/>
  <c r="E27" i="1" s="1"/>
  <c r="E26" i="1"/>
  <c r="G26" i="1" s="1"/>
  <c r="G25" i="1"/>
  <c r="G24" i="1"/>
  <c r="E24" i="1"/>
  <c r="E23" i="1"/>
  <c r="G23" i="1" s="1"/>
  <c r="G22" i="1"/>
  <c r="E22" i="1"/>
  <c r="F21" i="1"/>
  <c r="D21" i="1"/>
  <c r="C21" i="1"/>
  <c r="G20" i="1"/>
  <c r="E20" i="1"/>
  <c r="E19" i="1"/>
  <c r="G19" i="1" s="1"/>
  <c r="G18" i="1" s="1"/>
  <c r="F18" i="1"/>
  <c r="D18" i="1"/>
  <c r="C18" i="1"/>
  <c r="B18" i="1"/>
  <c r="E16" i="1"/>
  <c r="G16" i="1" s="1"/>
  <c r="G15" i="1"/>
  <c r="G14" i="1" s="1"/>
  <c r="E15" i="1"/>
  <c r="F14" i="1"/>
  <c r="E14" i="1"/>
  <c r="D14" i="1"/>
  <c r="C14" i="1"/>
  <c r="B14" i="1"/>
  <c r="G12" i="1"/>
  <c r="E12" i="1"/>
  <c r="E11" i="1"/>
  <c r="G11" i="1" s="1"/>
  <c r="G10" i="1" s="1"/>
  <c r="G9" i="1" s="1"/>
  <c r="F10" i="1"/>
  <c r="D10" i="1"/>
  <c r="D9" i="1" s="1"/>
  <c r="D29" i="1" s="1"/>
  <c r="D36" i="1" s="1"/>
  <c r="C10" i="1"/>
  <c r="C9" i="1" s="1"/>
  <c r="C29" i="1" s="1"/>
  <c r="C36" i="1" s="1"/>
  <c r="B10" i="1"/>
  <c r="F9" i="1"/>
  <c r="F29" i="1" s="1"/>
  <c r="F36" i="1" s="1"/>
  <c r="B9" i="1"/>
  <c r="G27" i="1" l="1"/>
  <c r="G21" i="1" s="1"/>
  <c r="G29" i="1" s="1"/>
  <c r="G36" i="1" s="1"/>
  <c r="E21" i="1"/>
  <c r="B29" i="1"/>
  <c r="B36" i="1" s="1"/>
  <c r="G31" i="1"/>
  <c r="B21" i="1"/>
  <c r="E10" i="1"/>
  <c r="E9" i="1" s="1"/>
  <c r="E29" i="1" s="1"/>
  <c r="E36" i="1" s="1"/>
  <c r="E18" i="1"/>
</calcChain>
</file>

<file path=xl/sharedStrings.xml><?xml version="1.0" encoding="utf-8"?>
<sst xmlns="http://schemas.openxmlformats.org/spreadsheetml/2006/main" count="33" uniqueCount="33">
  <si>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</si>
  <si>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</si>
  <si>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</si>
  <si>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</si>
  <si>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</si>
  <si>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</si>
  <si>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</si>
  <si>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</si>
  <si>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</si>
  <si>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</si>
  <si>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</si>
  <si>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</si>
  <si>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</si>
  <si>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</si>
  <si>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</si>
  <si>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</si>
  <si>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</si>
  <si>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</si>
  <si>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</si>
  <si>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</si>
  <si>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VENTAS DE BIENES DE USO</t>
  </si>
  <si>
    <t>·REEMBOLSO DE OBRAS PUBLICAS</t>
  </si>
  <si>
    <t>·REEMBOLSO DE PRESTAMOS</t>
  </si>
  <si>
    <t>OTROS RECURSOS DE CAPITAL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</si>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</sst>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4" fontId="1" fillId="2" borderId="8" xfId="0" applyNumberFormat="1" applyFont="1" applyFill="1" applyBorder="1"/>
    <xf numFmtId="0" fontId="2" fillId="0" borderId="8" xfId="0" applyFont="1" applyBorder="1" applyAlignment="1">
      <alignment vertical="center"/>
    </xf>
    <xf numFmtId="4" fontId="1" fillId="0" borderId="8" xfId="0" applyNumberFormat="1" applyFont="1" applyBorder="1"/>
    <xf numFmtId="0" fontId="4" fillId="0" borderId="8" xfId="0" applyFont="1" applyBorder="1" applyAlignment="1">
      <alignment vertical="center"/>
    </xf>
    <xf numFmtId="4" fontId="0" fillId="0" borderId="8" xfId="0" applyNumberFormat="1" applyBorder="1"/>
    <xf numFmtId="4" fontId="4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5" fillId="0" borderId="0" xfId="0" applyNumberFormat="1" applyFont="1"/>
    <xf numFmtId="0" fontId="0" fillId="2" borderId="0" xfId="0" applyFill="1"/>
    <xf numFmtId="4" fontId="6" fillId="0" borderId="0" xfId="0" applyNumberFormat="1" applyFont="1"/>
    <xf numFmtId="0" fontId="0" fillId="0" borderId="0" xfId="0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670A123-E8A0-41E7-A00A-82872539A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1283E-AD5A-440B-A402-A48BCB16E4C2}">
  <sheetPr>
    <pageSetUpPr fitToPage="1"/>
  </sheetPr>
  <dimension ref="A1:J43"/>
  <sheetViews>
    <sheetView tabSelected="1" workbookViewId="0">
      <selection activeCell="D49" sqref="D49"/>
    </sheetView>
  </sheetViews>
  <sheetFormatPr baseColWidth="10" defaultRowHeight="15" x14ac:dyDescent="0.25"/>
  <cols>
    <col min="1" max="1" width="37.285156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7" width="20.42578125" customWidth="1"/>
    <col min="8" max="9" width="15.28515625" bestFit="1" customWidth="1"/>
    <col min="10" max="10" width="14.28515625" customWidth="1"/>
  </cols>
  <sheetData>
    <row r="1" spans="1:10" x14ac:dyDescent="0.25">
      <c r="F1" s="1"/>
    </row>
    <row r="2" spans="1:10" x14ac:dyDescent="0.25">
      <c r="G2" s="2">
        <v>2022</v>
      </c>
      <c r="I2" s="29"/>
    </row>
    <row r="3" spans="1:10" x14ac:dyDescent="0.25">
      <c r="A3" s="2"/>
      <c r="B3" s="2"/>
      <c r="C3" s="2"/>
      <c r="D3" s="2"/>
      <c r="E3" s="2"/>
      <c r="F3" s="2"/>
      <c r="G3" s="2"/>
      <c r="H3" s="2"/>
      <c r="I3" s="30"/>
    </row>
    <row r="4" spans="1:10" x14ac:dyDescent="0.25">
      <c r="A4" s="3" t="s">
        <v>0</v>
      </c>
      <c r="B4" s="3"/>
      <c r="C4" s="3"/>
      <c r="D4" s="3"/>
      <c r="E4" s="3"/>
      <c r="F4" s="3"/>
      <c r="G4" s="3"/>
      <c r="I4" s="29"/>
    </row>
    <row r="5" spans="1:10" x14ac:dyDescent="0.25">
      <c r="A5" s="2"/>
      <c r="E5" s="4"/>
      <c r="F5" s="5"/>
      <c r="I5" s="29"/>
    </row>
    <row r="6" spans="1:10" ht="54" customHeight="1" x14ac:dyDescent="0.25">
      <c r="A6" s="6" t="s">
        <v>1</v>
      </c>
      <c r="B6" s="6" t="s">
        <v>2</v>
      </c>
      <c r="C6" s="7" t="s">
        <v>3</v>
      </c>
      <c r="D6" s="8"/>
      <c r="E6" s="6" t="s">
        <v>4</v>
      </c>
      <c r="F6" s="9" t="s">
        <v>5</v>
      </c>
      <c r="G6" s="6" t="s">
        <v>6</v>
      </c>
      <c r="H6" s="10"/>
      <c r="I6" s="29"/>
    </row>
    <row r="7" spans="1:10" ht="3.75" customHeight="1" x14ac:dyDescent="0.25">
      <c r="A7" s="11"/>
      <c r="B7" s="11"/>
      <c r="C7" s="12"/>
      <c r="D7" s="13"/>
      <c r="E7" s="11"/>
      <c r="F7" s="14"/>
      <c r="G7" s="11"/>
      <c r="H7" s="10"/>
      <c r="I7" s="29"/>
    </row>
    <row r="8" spans="1:10" ht="21" customHeight="1" x14ac:dyDescent="0.25">
      <c r="A8" s="15"/>
      <c r="B8" s="15"/>
      <c r="C8" s="16" t="s">
        <v>7</v>
      </c>
      <c r="D8" s="16" t="s">
        <v>8</v>
      </c>
      <c r="E8" s="15"/>
      <c r="F8" s="17"/>
      <c r="G8" s="15"/>
      <c r="I8" s="29"/>
    </row>
    <row r="9" spans="1:10" ht="15" customHeight="1" x14ac:dyDescent="0.25">
      <c r="A9" s="18" t="s">
        <v>9</v>
      </c>
      <c r="B9" s="19">
        <f t="shared" ref="B9:G9" si="0">SUM(B10+B14+B18)</f>
        <v>6384909291</v>
      </c>
      <c r="C9" s="19">
        <f t="shared" si="0"/>
        <v>634431952.04999995</v>
      </c>
      <c r="D9" s="19">
        <f t="shared" si="0"/>
        <v>-312689520.64999998</v>
      </c>
      <c r="E9" s="19">
        <f t="shared" si="0"/>
        <v>6706651722.3999996</v>
      </c>
      <c r="F9" s="19">
        <f t="shared" si="0"/>
        <v>3822006723.6199999</v>
      </c>
      <c r="G9" s="19">
        <f t="shared" si="0"/>
        <v>2884644998.7799997</v>
      </c>
      <c r="I9" s="31"/>
    </row>
    <row r="10" spans="1:10" x14ac:dyDescent="0.25">
      <c r="A10" s="20" t="s">
        <v>10</v>
      </c>
      <c r="B10" s="21">
        <f t="shared" ref="B10:G10" si="1">B11+B12</f>
        <v>1599439286</v>
      </c>
      <c r="C10" s="21">
        <f t="shared" si="1"/>
        <v>198978314.93000001</v>
      </c>
      <c r="D10" s="21">
        <f t="shared" si="1"/>
        <v>0</v>
      </c>
      <c r="E10" s="21">
        <f t="shared" si="1"/>
        <v>1798417600.9300001</v>
      </c>
      <c r="F10" s="21">
        <f t="shared" si="1"/>
        <v>1343964682.6199999</v>
      </c>
      <c r="G10" s="21">
        <f t="shared" si="1"/>
        <v>454452918.31000024</v>
      </c>
      <c r="H10" s="4"/>
      <c r="I10" s="32"/>
    </row>
    <row r="11" spans="1:10" x14ac:dyDescent="0.25">
      <c r="A11" s="22" t="s">
        <v>11</v>
      </c>
      <c r="B11" s="23">
        <v>875506000</v>
      </c>
      <c r="C11" s="23">
        <v>14600000</v>
      </c>
      <c r="D11" s="23">
        <v>0</v>
      </c>
      <c r="E11" s="23">
        <f>+B11+C11-D11</f>
        <v>890106000</v>
      </c>
      <c r="F11" s="23">
        <v>524939963.72999996</v>
      </c>
      <c r="G11" s="23">
        <f>+E11-F11</f>
        <v>365166036.27000004</v>
      </c>
      <c r="I11" s="29"/>
    </row>
    <row r="12" spans="1:10" x14ac:dyDescent="0.25">
      <c r="A12" s="22" t="s">
        <v>12</v>
      </c>
      <c r="B12" s="23">
        <v>723933286</v>
      </c>
      <c r="C12" s="23">
        <v>184378314.93000001</v>
      </c>
      <c r="D12" s="23">
        <v>0</v>
      </c>
      <c r="E12" s="23">
        <f>+B12+C12</f>
        <v>908311600.93000007</v>
      </c>
      <c r="F12" s="23">
        <v>819024718.88999987</v>
      </c>
      <c r="G12" s="23">
        <f>+E12-F12</f>
        <v>89286882.0400002</v>
      </c>
      <c r="H12" s="4"/>
      <c r="I12" s="29"/>
      <c r="J12" s="4"/>
    </row>
    <row r="13" spans="1:10" x14ac:dyDescent="0.25">
      <c r="A13" s="22"/>
      <c r="B13" s="24"/>
      <c r="C13" s="24"/>
      <c r="D13" s="24"/>
      <c r="E13" s="25"/>
      <c r="F13" s="24"/>
      <c r="G13" s="24"/>
      <c r="I13" s="29"/>
      <c r="J13" s="4"/>
    </row>
    <row r="14" spans="1:10" x14ac:dyDescent="0.25">
      <c r="A14" s="20" t="s">
        <v>13</v>
      </c>
      <c r="B14" s="21">
        <f t="shared" ref="B14:G14" si="2">SUM(B15+B16)</f>
        <v>2489018760</v>
      </c>
      <c r="C14" s="21">
        <f t="shared" si="2"/>
        <v>416404657.12</v>
      </c>
      <c r="D14" s="21">
        <f t="shared" si="2"/>
        <v>0</v>
      </c>
      <c r="E14" s="21">
        <f t="shared" si="2"/>
        <v>2905423417.1199999</v>
      </c>
      <c r="F14" s="21">
        <f t="shared" si="2"/>
        <v>1421208606.22</v>
      </c>
      <c r="G14" s="21">
        <f t="shared" si="2"/>
        <v>1484214810.8999999</v>
      </c>
      <c r="H14" s="4"/>
      <c r="I14" s="32"/>
      <c r="J14" s="4"/>
    </row>
    <row r="15" spans="1:10" x14ac:dyDescent="0.25">
      <c r="A15" s="22" t="s">
        <v>14</v>
      </c>
      <c r="B15" s="23">
        <v>2489018760</v>
      </c>
      <c r="C15" s="23">
        <v>413148177.12</v>
      </c>
      <c r="D15" s="23">
        <v>0</v>
      </c>
      <c r="E15" s="23">
        <f>+B15+C15+D15</f>
        <v>2902166937.1199999</v>
      </c>
      <c r="F15" s="23">
        <v>1417952126.22</v>
      </c>
      <c r="G15" s="23">
        <f>+E15-F15</f>
        <v>1484214810.8999999</v>
      </c>
      <c r="I15" s="29"/>
      <c r="J15" s="4"/>
    </row>
    <row r="16" spans="1:10" x14ac:dyDescent="0.25">
      <c r="A16" s="22" t="s">
        <v>15</v>
      </c>
      <c r="B16" s="23">
        <v>0</v>
      </c>
      <c r="C16" s="23">
        <v>3256480</v>
      </c>
      <c r="D16" s="23">
        <v>0</v>
      </c>
      <c r="E16" s="23">
        <f>+B16+C16</f>
        <v>3256480</v>
      </c>
      <c r="F16" s="23">
        <v>3256480</v>
      </c>
      <c r="G16" s="23">
        <f>+E16-F16</f>
        <v>0</v>
      </c>
      <c r="I16" s="29"/>
      <c r="J16" s="4"/>
    </row>
    <row r="17" spans="1:10" x14ac:dyDescent="0.25">
      <c r="A17" s="22"/>
      <c r="B17" s="24"/>
      <c r="C17" s="24"/>
      <c r="D17" s="24"/>
      <c r="E17" s="23"/>
      <c r="F17" s="24"/>
      <c r="G17" s="24"/>
      <c r="I17" s="29"/>
      <c r="J17" s="4"/>
    </row>
    <row r="18" spans="1:10" x14ac:dyDescent="0.25">
      <c r="A18" s="20" t="s">
        <v>16</v>
      </c>
      <c r="B18" s="21">
        <f t="shared" ref="B18:E18" si="3">SUM(B19+B20)</f>
        <v>2296451245</v>
      </c>
      <c r="C18" s="21">
        <f t="shared" si="3"/>
        <v>19048980</v>
      </c>
      <c r="D18" s="21">
        <f t="shared" si="3"/>
        <v>-312689520.64999998</v>
      </c>
      <c r="E18" s="21">
        <f t="shared" si="3"/>
        <v>2002810704.3499999</v>
      </c>
      <c r="F18" s="21">
        <f>+F19+F20</f>
        <v>1056833434.78</v>
      </c>
      <c r="G18" s="21">
        <f>+G19+G20</f>
        <v>945977269.56999993</v>
      </c>
      <c r="I18" s="32"/>
      <c r="J18" s="4"/>
    </row>
    <row r="19" spans="1:10" x14ac:dyDescent="0.25">
      <c r="A19" s="22" t="s">
        <v>17</v>
      </c>
      <c r="B19" s="23">
        <v>2295451245</v>
      </c>
      <c r="D19" s="23">
        <v>-312689520.64999998</v>
      </c>
      <c r="E19" s="23">
        <f>+B19+C19+D19</f>
        <v>1982761724.3499999</v>
      </c>
      <c r="F19" s="4">
        <v>1036011034.78</v>
      </c>
      <c r="G19" s="23">
        <f>+E19-F19</f>
        <v>946750689.56999993</v>
      </c>
      <c r="I19" s="29"/>
      <c r="J19" s="4"/>
    </row>
    <row r="20" spans="1:10" x14ac:dyDescent="0.25">
      <c r="A20" s="22" t="s">
        <v>18</v>
      </c>
      <c r="B20" s="23">
        <v>1000000</v>
      </c>
      <c r="C20" s="23">
        <v>19048980</v>
      </c>
      <c r="D20" s="23">
        <v>0</v>
      </c>
      <c r="E20" s="23">
        <f>+B20+C20+D20</f>
        <v>20048980</v>
      </c>
      <c r="F20" s="23">
        <v>20822400</v>
      </c>
      <c r="G20" s="23">
        <f>+E20-F20</f>
        <v>-773420</v>
      </c>
      <c r="I20" s="29"/>
      <c r="J20" s="4"/>
    </row>
    <row r="21" spans="1:10" x14ac:dyDescent="0.25">
      <c r="A21" s="18" t="s">
        <v>19</v>
      </c>
      <c r="B21" s="19">
        <f>SUM(B22:B28)</f>
        <v>23067000</v>
      </c>
      <c r="C21" s="19">
        <f>SUM(C22:C27)</f>
        <v>310232718.45999998</v>
      </c>
      <c r="D21" s="19">
        <f>SUM(D22:D27)</f>
        <v>0</v>
      </c>
      <c r="E21" s="19">
        <f>SUM(E22:E28)</f>
        <v>333299718.45999998</v>
      </c>
      <c r="F21" s="19">
        <f>SUM(F22:F28)</f>
        <v>206436335.03</v>
      </c>
      <c r="G21" s="19">
        <f>SUM(G22:G27)</f>
        <v>126863383.43000001</v>
      </c>
      <c r="H21" s="4"/>
      <c r="I21" s="31"/>
      <c r="J21" s="4"/>
    </row>
    <row r="22" spans="1:10" x14ac:dyDescent="0.25">
      <c r="A22" s="22" t="s">
        <v>20</v>
      </c>
      <c r="B22" s="23">
        <v>0</v>
      </c>
      <c r="C22" s="23">
        <v>6275000</v>
      </c>
      <c r="D22" s="22"/>
      <c r="E22" s="23">
        <f>+B22+C22+D22</f>
        <v>6275000</v>
      </c>
      <c r="F22" s="23">
        <v>6275000</v>
      </c>
      <c r="G22" s="23">
        <f>+E22-F22</f>
        <v>0</v>
      </c>
      <c r="H22" s="4"/>
      <c r="I22" s="31"/>
      <c r="J22" s="4"/>
    </row>
    <row r="23" spans="1:10" x14ac:dyDescent="0.25">
      <c r="A23" s="22" t="s">
        <v>21</v>
      </c>
      <c r="B23" s="23">
        <v>59000</v>
      </c>
      <c r="C23" s="23">
        <v>0</v>
      </c>
      <c r="D23" s="23">
        <v>0</v>
      </c>
      <c r="E23" s="23">
        <f>B23+C23-D23</f>
        <v>59000</v>
      </c>
      <c r="F23" s="23">
        <v>23683.54</v>
      </c>
      <c r="G23" s="23">
        <f>+E23-F23</f>
        <v>35316.46</v>
      </c>
      <c r="I23" s="29"/>
      <c r="J23" s="4"/>
    </row>
    <row r="24" spans="1:10" x14ac:dyDescent="0.25">
      <c r="A24" s="22" t="s">
        <v>22</v>
      </c>
      <c r="B24" s="23">
        <v>8000</v>
      </c>
      <c r="C24" s="23">
        <v>0</v>
      </c>
      <c r="D24" s="23">
        <v>0</v>
      </c>
      <c r="E24" s="23">
        <f t="shared" ref="E24" si="4">B24+C24-D24</f>
        <v>8000</v>
      </c>
      <c r="F24" s="23">
        <v>0</v>
      </c>
      <c r="G24" s="23">
        <f t="shared" ref="G24:G27" si="5">+E24-F24</f>
        <v>8000</v>
      </c>
      <c r="I24" s="29"/>
    </row>
    <row r="25" spans="1:10" x14ac:dyDescent="0.25">
      <c r="A25" s="22" t="s">
        <v>23</v>
      </c>
      <c r="B25" s="23">
        <v>0</v>
      </c>
      <c r="C25" s="23">
        <v>0</v>
      </c>
      <c r="D25" s="23">
        <v>0</v>
      </c>
      <c r="E25" s="23">
        <v>0</v>
      </c>
      <c r="F25" s="26">
        <v>2790138.89</v>
      </c>
      <c r="G25" s="23">
        <f t="shared" si="5"/>
        <v>-2790138.89</v>
      </c>
      <c r="I25" s="29"/>
    </row>
    <row r="26" spans="1:10" x14ac:dyDescent="0.25">
      <c r="A26" s="22" t="s">
        <v>24</v>
      </c>
      <c r="B26" s="23">
        <v>23000000</v>
      </c>
      <c r="C26" s="23">
        <v>183598919.13</v>
      </c>
      <c r="D26" s="23">
        <v>0</v>
      </c>
      <c r="E26" s="23">
        <f>+B26+C26+D26</f>
        <v>206598919.13</v>
      </c>
      <c r="F26" s="23">
        <v>183598919.13</v>
      </c>
      <c r="G26" s="23">
        <f t="shared" si="5"/>
        <v>23000000</v>
      </c>
      <c r="H26" s="4"/>
      <c r="I26" s="32"/>
    </row>
    <row r="27" spans="1:10" x14ac:dyDescent="0.25">
      <c r="A27" s="22" t="s">
        <v>25</v>
      </c>
      <c r="B27" s="23">
        <f>B28</f>
        <v>0</v>
      </c>
      <c r="C27" s="23">
        <v>120358799.33</v>
      </c>
      <c r="D27" s="23">
        <v>0</v>
      </c>
      <c r="E27" s="23">
        <f>+B27+C27+D27</f>
        <v>120358799.33</v>
      </c>
      <c r="F27" s="23">
        <v>13748593.469999999</v>
      </c>
      <c r="G27" s="23">
        <f t="shared" si="5"/>
        <v>106610205.86</v>
      </c>
      <c r="I27" s="29"/>
    </row>
    <row r="28" spans="1:10" x14ac:dyDescent="0.25">
      <c r="A28" s="22"/>
      <c r="B28" s="24"/>
      <c r="C28" s="23"/>
      <c r="D28" s="23"/>
      <c r="E28" s="23"/>
      <c r="F28" s="23"/>
      <c r="G28" s="23"/>
      <c r="I28" s="29"/>
    </row>
    <row r="29" spans="1:10" s="27" customFormat="1" x14ac:dyDescent="0.25">
      <c r="A29" s="18" t="s">
        <v>26</v>
      </c>
      <c r="B29" s="19">
        <f t="shared" ref="B29:G29" si="6">B9+B21</f>
        <v>6407976291</v>
      </c>
      <c r="C29" s="19">
        <f t="shared" si="6"/>
        <v>944664670.50999999</v>
      </c>
      <c r="D29" s="19">
        <f t="shared" si="6"/>
        <v>-312689520.64999998</v>
      </c>
      <c r="E29" s="19">
        <f t="shared" si="6"/>
        <v>7039951440.8599997</v>
      </c>
      <c r="F29" s="19">
        <f t="shared" si="6"/>
        <v>4028443058.6500001</v>
      </c>
      <c r="G29" s="19">
        <f t="shared" si="6"/>
        <v>3011508382.2099996</v>
      </c>
      <c r="H29"/>
      <c r="I29" s="29"/>
    </row>
    <row r="30" spans="1:10" x14ac:dyDescent="0.25">
      <c r="A30" s="22"/>
      <c r="B30" s="28"/>
      <c r="C30" s="24"/>
      <c r="D30" s="24"/>
      <c r="E30" s="25"/>
      <c r="F30" s="24"/>
      <c r="G30" s="24"/>
      <c r="I30" s="29"/>
    </row>
    <row r="31" spans="1:10" x14ac:dyDescent="0.25">
      <c r="A31" s="20" t="s">
        <v>27</v>
      </c>
      <c r="B31" s="21">
        <f t="shared" ref="B31:G31" si="7">SUM(B32:B35)</f>
        <v>1028090666</v>
      </c>
      <c r="C31" s="21">
        <f t="shared" si="7"/>
        <v>489037361.74000001</v>
      </c>
      <c r="D31" s="21">
        <f t="shared" si="7"/>
        <v>0</v>
      </c>
      <c r="E31" s="21">
        <f t="shared" si="7"/>
        <v>1517128027.74</v>
      </c>
      <c r="F31" s="21">
        <f t="shared" si="7"/>
        <v>1295248101.75</v>
      </c>
      <c r="G31" s="21">
        <f t="shared" si="7"/>
        <v>221879925.99000001</v>
      </c>
      <c r="H31" s="4"/>
      <c r="I31" s="33"/>
    </row>
    <row r="32" spans="1:10" x14ac:dyDescent="0.25">
      <c r="A32" s="22" t="s">
        <v>28</v>
      </c>
      <c r="B32" s="23">
        <v>390000000</v>
      </c>
      <c r="C32" s="23">
        <v>0</v>
      </c>
      <c r="D32" s="23">
        <v>0</v>
      </c>
      <c r="E32" s="23">
        <f>B32+C32+D32</f>
        <v>390000000</v>
      </c>
      <c r="F32" s="23">
        <v>390000000</v>
      </c>
      <c r="G32" s="23">
        <f>+E32-F32</f>
        <v>0</v>
      </c>
      <c r="I32" s="29"/>
    </row>
    <row r="33" spans="1:9" x14ac:dyDescent="0.25">
      <c r="A33" s="22" t="s">
        <v>29</v>
      </c>
      <c r="B33" s="23">
        <v>0</v>
      </c>
      <c r="C33" s="23">
        <v>221879925.99000001</v>
      </c>
      <c r="D33" s="23">
        <v>0</v>
      </c>
      <c r="E33" s="23">
        <f t="shared" ref="E33:E35" si="8">B33+C33+D33</f>
        <v>221879925.99000001</v>
      </c>
      <c r="F33" s="23">
        <v>0</v>
      </c>
      <c r="G33" s="23">
        <f t="shared" ref="G33:G35" si="9">+E33-F33</f>
        <v>221879925.99000001</v>
      </c>
      <c r="I33" s="29"/>
    </row>
    <row r="34" spans="1:9" x14ac:dyDescent="0.25">
      <c r="A34" s="22" t="s">
        <v>30</v>
      </c>
      <c r="B34" s="23">
        <v>508090666</v>
      </c>
      <c r="C34" s="23">
        <v>267157435.75</v>
      </c>
      <c r="D34" s="23">
        <v>0</v>
      </c>
      <c r="E34" s="23">
        <f t="shared" si="8"/>
        <v>775248101.75</v>
      </c>
      <c r="F34" s="23">
        <v>775248101.75</v>
      </c>
      <c r="G34" s="23">
        <f t="shared" si="9"/>
        <v>0</v>
      </c>
      <c r="H34" s="4"/>
      <c r="I34" s="29"/>
    </row>
    <row r="35" spans="1:9" x14ac:dyDescent="0.25">
      <c r="A35" s="22" t="s">
        <v>31</v>
      </c>
      <c r="B35" s="23">
        <v>130000000</v>
      </c>
      <c r="C35" s="23">
        <v>0</v>
      </c>
      <c r="D35" s="23">
        <v>0</v>
      </c>
      <c r="E35" s="23">
        <f t="shared" si="8"/>
        <v>130000000</v>
      </c>
      <c r="F35" s="23">
        <v>130000000</v>
      </c>
      <c r="G35" s="23">
        <f t="shared" si="9"/>
        <v>0</v>
      </c>
      <c r="I35" s="29"/>
    </row>
    <row r="36" spans="1:9" s="27" customFormat="1" x14ac:dyDescent="0.25">
      <c r="A36" s="18" t="s">
        <v>32</v>
      </c>
      <c r="B36" s="19">
        <f t="shared" ref="B36:G36" si="10">B29+B31</f>
        <v>7436066957</v>
      </c>
      <c r="C36" s="19">
        <f t="shared" si="10"/>
        <v>1433702032.25</v>
      </c>
      <c r="D36" s="19">
        <f t="shared" si="10"/>
        <v>-312689520.64999998</v>
      </c>
      <c r="E36" s="19">
        <f t="shared" si="10"/>
        <v>8557079468.5999994</v>
      </c>
      <c r="F36" s="19">
        <f t="shared" si="10"/>
        <v>5323691160.3999996</v>
      </c>
      <c r="G36" s="19">
        <f t="shared" si="10"/>
        <v>3233388308.1999998</v>
      </c>
      <c r="H36"/>
      <c r="I36" s="29"/>
    </row>
    <row r="37" spans="1:9" x14ac:dyDescent="0.25">
      <c r="I37" s="29"/>
    </row>
    <row r="38" spans="1:9" x14ac:dyDescent="0.25">
      <c r="A38" s="34"/>
      <c r="B38" s="31"/>
      <c r="C38" s="31"/>
      <c r="D38" s="32"/>
      <c r="E38" s="31"/>
      <c r="F38" s="31"/>
      <c r="G38" s="31"/>
      <c r="H38" s="29"/>
      <c r="I38" s="29"/>
    </row>
    <row r="39" spans="1:9" x14ac:dyDescent="0.25">
      <c r="A39" s="29"/>
      <c r="B39" s="29"/>
      <c r="C39" s="29"/>
      <c r="D39" s="29"/>
      <c r="E39" s="32"/>
      <c r="F39" s="29"/>
      <c r="G39" s="29"/>
      <c r="H39" s="29"/>
      <c r="I39" s="29"/>
    </row>
    <row r="40" spans="1:9" x14ac:dyDescent="0.25">
      <c r="A40" s="29"/>
      <c r="B40" s="31"/>
      <c r="C40" s="31"/>
      <c r="D40" s="32"/>
      <c r="E40" s="31"/>
      <c r="F40" s="31"/>
      <c r="G40" s="31"/>
      <c r="H40" s="29"/>
      <c r="I40" s="29"/>
    </row>
    <row r="41" spans="1:9" ht="18.75" x14ac:dyDescent="0.3">
      <c r="A41" s="29"/>
      <c r="B41" s="29"/>
      <c r="C41" s="32"/>
      <c r="D41" s="29"/>
      <c r="E41" s="35"/>
      <c r="F41" s="29"/>
      <c r="G41" s="29"/>
      <c r="H41" s="36"/>
      <c r="I41" s="29"/>
    </row>
    <row r="42" spans="1:9" x14ac:dyDescent="0.25">
      <c r="A42" s="29"/>
      <c r="B42" s="29"/>
      <c r="C42" s="32"/>
      <c r="D42" s="29"/>
      <c r="E42" s="29"/>
      <c r="F42" s="29"/>
      <c r="G42" s="29"/>
      <c r="H42" s="36"/>
      <c r="I42" s="29"/>
    </row>
    <row r="43" spans="1:9" x14ac:dyDescent="0.25">
      <c r="A43" s="29"/>
      <c r="B43" s="29"/>
      <c r="C43" s="29"/>
      <c r="D43" s="29"/>
      <c r="E43" s="29"/>
      <c r="F43" s="29"/>
      <c r="G43" s="29"/>
      <c r="H43" s="36"/>
    </row>
  </sheetData>
  <mergeCells count="8">
    <mergeCell ref="H41:H43"/>
    <mergeCell ref="A4:G4"/>
    <mergeCell ref="A6:A8"/>
    <mergeCell ref="B6:B8"/>
    <mergeCell ref="C6:D7"/>
    <mergeCell ref="E6:E8"/>
    <mergeCell ref="F6:F8"/>
    <mergeCell ref="G6:G8"/>
  </mergeCells>
  <pageMargins left="0.70866141732283472" right="0.31496062992125984" top="0.74803149606299213" bottom="0.74803149606299213" header="0.31496062992125984" footer="0.31496062992125984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2023-05-19T11:59:26Z</dcterms:created>
  <dcterms:modified xsi:type="dcterms:W3CDTF">2023-05-19T12:00:45Z</dcterms:modified>
</cp:coreProperties>
</file>