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3" i="1" l="1"/>
  <c r="G33" i="1" s="1"/>
  <c r="E32" i="1"/>
  <c r="G32" i="1" s="1"/>
  <c r="E31" i="1"/>
  <c r="G31" i="1" s="1"/>
  <c r="E30" i="1"/>
  <c r="G30" i="1" s="1"/>
  <c r="F29" i="1"/>
  <c r="D29" i="1"/>
  <c r="C29" i="1"/>
  <c r="B29" i="1"/>
  <c r="D27" i="1"/>
  <c r="D34" i="1" s="1"/>
  <c r="E25" i="1"/>
  <c r="G25" i="1" s="1"/>
  <c r="B25" i="1"/>
  <c r="G24" i="1"/>
  <c r="E24" i="1"/>
  <c r="G23" i="1"/>
  <c r="E23" i="1"/>
  <c r="G22" i="1"/>
  <c r="E22" i="1"/>
  <c r="F21" i="1"/>
  <c r="E21" i="1"/>
  <c r="D21" i="1"/>
  <c r="C21" i="1"/>
  <c r="B21" i="1"/>
  <c r="G20" i="1"/>
  <c r="E20" i="1"/>
  <c r="G19" i="1"/>
  <c r="E19" i="1"/>
  <c r="G18" i="1"/>
  <c r="F18" i="1"/>
  <c r="E18" i="1"/>
  <c r="D18" i="1"/>
  <c r="C18" i="1"/>
  <c r="B18" i="1"/>
  <c r="G16" i="1"/>
  <c r="E16" i="1"/>
  <c r="G15" i="1"/>
  <c r="G14" i="1" s="1"/>
  <c r="E15" i="1"/>
  <c r="F14" i="1"/>
  <c r="E14" i="1"/>
  <c r="D14" i="1"/>
  <c r="C14" i="1"/>
  <c r="B14" i="1"/>
  <c r="G12" i="1"/>
  <c r="G10" i="1" s="1"/>
  <c r="E12" i="1"/>
  <c r="G11" i="1"/>
  <c r="E11" i="1"/>
  <c r="F10" i="1"/>
  <c r="F9" i="1" s="1"/>
  <c r="F27" i="1" s="1"/>
  <c r="F34" i="1" s="1"/>
  <c r="E10" i="1"/>
  <c r="D10" i="1"/>
  <c r="C10" i="1"/>
  <c r="C9" i="1" s="1"/>
  <c r="C27" i="1" s="1"/>
  <c r="C34" i="1" s="1"/>
  <c r="B10" i="1"/>
  <c r="B9" i="1" s="1"/>
  <c r="B27" i="1" s="1"/>
  <c r="B34" i="1" s="1"/>
  <c r="E9" i="1"/>
  <c r="E27" i="1" s="1"/>
  <c r="D9" i="1"/>
  <c r="G9" i="1" l="1"/>
  <c r="G21" i="1"/>
  <c r="G29" i="1"/>
  <c r="E29" i="1"/>
  <c r="E34" i="1" s="1"/>
  <c r="G27" i="1" l="1"/>
  <c r="G34" i="1" s="1"/>
</calcChain>
</file>

<file path=xl/sharedStrings.xml><?xml version="1.0" encoding="utf-8"?>
<sst xmlns="http://schemas.openxmlformats.org/spreadsheetml/2006/main" count="31" uniqueCount="31">
  <si>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</si>
  <si>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</si>
  <si>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</si>
  <si>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</si>
  <si>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</si>
  <si>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</si>
  <si>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</si>
  <si>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</si>
  <si>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</si>
  <si>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</si>
  <si>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</si>
  <si>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</si>
  <si>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>OTROS INGRESOS DE ORIGEN MUNICIPAL</t>
  </si>
  <si>
    <t>·DE ORIGEN PROVINCIAL</t>
  </si>
  <si>
    <t>REGIMEN DE COPARTICIPACION PROVINCIAL</t>
  </si>
  <si>
    <t>OTROS INGRESOS DE JURISDICCION PROVINCIAL</t>
  </si>
  <si>
    <t>·DE ORIGEN NACIONAL</t>
  </si>
  <si>
    <t>REGIMEN DE COPARTICIPACION NACIONAL</t>
  </si>
  <si>
    <t>OTROS INGRESOS DE JURISDICC NACIONAL</t>
  </si>
  <si>
    <t>RECURSOS DE CAPITAL</t>
  </si>
  <si>
    <t>·REEMBOLSO DE OBRAS PUBLICAS</t>
  </si>
  <si>
    <t>·REEMBOLSO DE PRESTAMOS</t>
  </si>
  <si>
    <t>·REEMBOLSO DE VIVIENDAS</t>
  </si>
  <si>
    <t>·TRANSF. DE FONDOS PARA INVERSION PUBLICA</t>
  </si>
  <si>
    <t>TOTAL DE RECURSOS</t>
  </si>
  <si>
    <t>FINANCIAMIENTO</t>
  </si>
  <si>
    <t>USO DEL CREDITO</t>
  </si>
  <si>
    <t>APORTES NO REINTEGRABLES</t>
  </si>
  <si>
    <t>REMANENTES DE EJERCICIOS ANTERIORES</t>
  </si>
  <si>
    <t>ADELANTOS A PROVEEDORES Y CON.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</si>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</sst>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  <font>
      <b/>
      <sz val="10.5"/>
      <color rgb="FF000000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4" fontId="2" fillId="2" borderId="8" xfId="0" applyNumberFormat="1" applyFont="1" applyFill="1" applyBorder="1"/>
    <xf numFmtId="0" fontId="3" fillId="0" borderId="8" xfId="0" applyFont="1" applyFill="1" applyBorder="1" applyAlignment="1">
      <alignment vertical="center"/>
    </xf>
    <xf numFmtId="4" fontId="2" fillId="0" borderId="8" xfId="0" applyNumberFormat="1" applyFont="1" applyFill="1" applyBorder="1"/>
    <xf numFmtId="2" fontId="1" fillId="0" borderId="0" xfId="0" applyNumberFormat="1" applyFont="1" applyFill="1" applyBorder="1"/>
    <xf numFmtId="0" fontId="5" fillId="0" borderId="8" xfId="0" applyFont="1" applyFill="1" applyBorder="1" applyAlignment="1">
      <alignment vertical="center"/>
    </xf>
    <xf numFmtId="4" fontId="1" fillId="0" borderId="8" xfId="0" applyNumberFormat="1" applyFont="1" applyFill="1" applyBorder="1"/>
    <xf numFmtId="4" fontId="1" fillId="0" borderId="0" xfId="0" applyNumberFormat="1" applyFont="1" applyFill="1" applyBorder="1"/>
    <xf numFmtId="4" fontId="5" fillId="0" borderId="8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1" fontId="1" fillId="0" borderId="0" xfId="0" applyNumberFormat="1" applyFont="1" applyFill="1" applyBorder="1"/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J48" sqref="J48"/>
    </sheetView>
  </sheetViews>
  <sheetFormatPr baseColWidth="10" defaultRowHeight="15" x14ac:dyDescent="0.25"/>
  <cols>
    <col min="1" max="1" width="37.28515625" style="1" customWidth="1"/>
    <col min="2" max="2" width="22.42578125" style="1" customWidth="1"/>
    <col min="3" max="4" width="18.140625" style="1" customWidth="1"/>
    <col min="5" max="5" width="21.140625" style="1" customWidth="1"/>
    <col min="6" max="6" width="19.140625" style="1" customWidth="1"/>
    <col min="7" max="7" width="20.42578125" style="1" customWidth="1"/>
    <col min="8" max="8" width="14.140625" style="1" bestFit="1" customWidth="1"/>
    <col min="9" max="9" width="11.42578125" style="1"/>
    <col min="10" max="10" width="14.28515625" style="1" customWidth="1"/>
    <col min="11" max="16384" width="11.42578125" style="1"/>
  </cols>
  <sheetData>
    <row r="1" spans="1:10" x14ac:dyDescent="0.25">
      <c r="F1" s="2"/>
    </row>
    <row r="2" spans="1:10" x14ac:dyDescent="0.25">
      <c r="G2" s="3">
        <v>2021</v>
      </c>
    </row>
    <row r="3" spans="1:10" x14ac:dyDescent="0.25">
      <c r="A3" s="4"/>
      <c r="B3" s="4"/>
      <c r="C3" s="4"/>
      <c r="D3" s="4"/>
      <c r="E3" s="4"/>
      <c r="F3" s="4"/>
      <c r="G3" s="4"/>
      <c r="H3" s="4"/>
      <c r="I3" s="4"/>
    </row>
    <row r="4" spans="1:10" x14ac:dyDescent="0.25">
      <c r="A4" s="5" t="s">
        <v>0</v>
      </c>
      <c r="B4" s="5"/>
      <c r="C4" s="5"/>
      <c r="D4" s="5"/>
      <c r="E4" s="5"/>
      <c r="F4" s="5"/>
      <c r="G4" s="5"/>
    </row>
    <row r="5" spans="1:10" x14ac:dyDescent="0.25">
      <c r="A5" s="3"/>
      <c r="F5" s="2"/>
    </row>
    <row r="6" spans="1:10" ht="54" customHeight="1" x14ac:dyDescent="0.25">
      <c r="A6" s="6" t="s">
        <v>1</v>
      </c>
      <c r="B6" s="6" t="s">
        <v>2</v>
      </c>
      <c r="C6" s="7" t="s">
        <v>3</v>
      </c>
      <c r="D6" s="8"/>
      <c r="E6" s="6" t="s">
        <v>4</v>
      </c>
      <c r="F6" s="9" t="s">
        <v>5</v>
      </c>
      <c r="G6" s="6" t="s">
        <v>6</v>
      </c>
      <c r="H6" s="10"/>
    </row>
    <row r="7" spans="1:10" ht="3.75" customHeight="1" x14ac:dyDescent="0.25">
      <c r="A7" s="11"/>
      <c r="B7" s="11"/>
      <c r="C7" s="12"/>
      <c r="D7" s="13"/>
      <c r="E7" s="11"/>
      <c r="F7" s="14"/>
      <c r="G7" s="11"/>
      <c r="H7" s="10"/>
    </row>
    <row r="8" spans="1:10" ht="21" customHeight="1" x14ac:dyDescent="0.25">
      <c r="A8" s="15"/>
      <c r="B8" s="15"/>
      <c r="C8" s="16" t="s">
        <v>7</v>
      </c>
      <c r="D8" s="16" t="s">
        <v>8</v>
      </c>
      <c r="E8" s="15"/>
      <c r="F8" s="17"/>
      <c r="G8" s="15"/>
    </row>
    <row r="9" spans="1:10" ht="15" customHeight="1" x14ac:dyDescent="0.25">
      <c r="A9" s="18" t="s">
        <v>9</v>
      </c>
      <c r="B9" s="19">
        <f t="shared" ref="B9:G9" si="0">SUM(B10+B14+B18)</f>
        <v>3868381613</v>
      </c>
      <c r="C9" s="19">
        <f t="shared" si="0"/>
        <v>435726151.35000002</v>
      </c>
      <c r="D9" s="19">
        <f t="shared" si="0"/>
        <v>-4546665.7</v>
      </c>
      <c r="E9" s="19">
        <f t="shared" si="0"/>
        <v>4299561098.6499996</v>
      </c>
      <c r="F9" s="19">
        <f t="shared" si="0"/>
        <v>3210169964.3699999</v>
      </c>
      <c r="G9" s="19">
        <f t="shared" si="0"/>
        <v>1089391134.2800002</v>
      </c>
      <c r="I9" s="3"/>
    </row>
    <row r="10" spans="1:10" x14ac:dyDescent="0.25">
      <c r="A10" s="20" t="s">
        <v>10</v>
      </c>
      <c r="B10" s="21">
        <f t="shared" ref="B10:G10" si="1">B11+B12</f>
        <v>1061163708</v>
      </c>
      <c r="C10" s="21">
        <f t="shared" si="1"/>
        <v>247231795.90000001</v>
      </c>
      <c r="D10" s="21">
        <f t="shared" si="1"/>
        <v>-4546665.7</v>
      </c>
      <c r="E10" s="21">
        <f t="shared" si="1"/>
        <v>1303848838.1999998</v>
      </c>
      <c r="F10" s="21">
        <f t="shared" si="1"/>
        <v>1036041073.5</v>
      </c>
      <c r="G10" s="21">
        <f t="shared" si="1"/>
        <v>267807764.69999993</v>
      </c>
      <c r="H10" s="22"/>
    </row>
    <row r="11" spans="1:10" x14ac:dyDescent="0.25">
      <c r="A11" s="23" t="s">
        <v>11</v>
      </c>
      <c r="B11" s="24">
        <v>831063438</v>
      </c>
      <c r="C11" s="24">
        <v>14883331.4</v>
      </c>
      <c r="D11" s="24">
        <v>-4546665.7</v>
      </c>
      <c r="E11" s="24">
        <f>B11+C11+D11</f>
        <v>841400103.69999993</v>
      </c>
      <c r="F11" s="24">
        <v>490032581.52999997</v>
      </c>
      <c r="G11" s="24">
        <f>+E11-F11</f>
        <v>351367522.16999996</v>
      </c>
    </row>
    <row r="12" spans="1:10" x14ac:dyDescent="0.25">
      <c r="A12" s="23" t="s">
        <v>12</v>
      </c>
      <c r="B12" s="24">
        <v>230100270</v>
      </c>
      <c r="C12" s="24">
        <v>232348464.5</v>
      </c>
      <c r="D12" s="24">
        <v>0</v>
      </c>
      <c r="E12" s="24">
        <f>B12+C12-D12</f>
        <v>462448734.5</v>
      </c>
      <c r="F12" s="24">
        <v>546008491.97000003</v>
      </c>
      <c r="G12" s="24">
        <f>+E12-F12</f>
        <v>-83559757.470000029</v>
      </c>
      <c r="J12" s="25"/>
    </row>
    <row r="13" spans="1:10" x14ac:dyDescent="0.25">
      <c r="A13" s="23"/>
      <c r="B13" s="26"/>
      <c r="C13" s="26"/>
      <c r="D13" s="26"/>
      <c r="E13" s="27"/>
      <c r="F13" s="26"/>
      <c r="G13" s="26"/>
      <c r="J13" s="25"/>
    </row>
    <row r="14" spans="1:10" x14ac:dyDescent="0.25">
      <c r="A14" s="20" t="s">
        <v>13</v>
      </c>
      <c r="B14" s="21">
        <f t="shared" ref="B14:G14" si="2">SUM(B15+B16)</f>
        <v>1389734316</v>
      </c>
      <c r="C14" s="21">
        <f t="shared" si="2"/>
        <v>117037531.45</v>
      </c>
      <c r="D14" s="21">
        <f t="shared" si="2"/>
        <v>0</v>
      </c>
      <c r="E14" s="21">
        <f t="shared" si="2"/>
        <v>1506771847.45</v>
      </c>
      <c r="F14" s="21">
        <f t="shared" si="2"/>
        <v>1092631934.8</v>
      </c>
      <c r="G14" s="21">
        <f t="shared" si="2"/>
        <v>414139912.6500001</v>
      </c>
      <c r="H14" s="22"/>
      <c r="J14" s="25"/>
    </row>
    <row r="15" spans="1:10" x14ac:dyDescent="0.25">
      <c r="A15" s="23" t="s">
        <v>14</v>
      </c>
      <c r="B15" s="24">
        <v>1389734316</v>
      </c>
      <c r="C15" s="24">
        <v>116587531.45</v>
      </c>
      <c r="D15" s="24">
        <v>0</v>
      </c>
      <c r="E15" s="24">
        <f>B15+C15-D15</f>
        <v>1506321847.45</v>
      </c>
      <c r="F15" s="24">
        <v>1084438974.8</v>
      </c>
      <c r="G15" s="24">
        <f>+E15-F15</f>
        <v>421882872.6500001</v>
      </c>
      <c r="J15" s="25"/>
    </row>
    <row r="16" spans="1:10" x14ac:dyDescent="0.25">
      <c r="A16" s="23" t="s">
        <v>15</v>
      </c>
      <c r="B16" s="26">
        <v>0</v>
      </c>
      <c r="C16" s="24">
        <v>450000</v>
      </c>
      <c r="D16" s="24">
        <v>0</v>
      </c>
      <c r="E16" s="24">
        <f>B16+C16-D16</f>
        <v>450000</v>
      </c>
      <c r="F16" s="24">
        <v>8192960</v>
      </c>
      <c r="G16" s="24">
        <f>+E16-F16</f>
        <v>-7742960</v>
      </c>
      <c r="J16" s="25"/>
    </row>
    <row r="17" spans="1:10" x14ac:dyDescent="0.25">
      <c r="A17" s="23"/>
      <c r="B17" s="26"/>
      <c r="C17" s="26"/>
      <c r="D17" s="26"/>
      <c r="E17" s="24"/>
      <c r="F17" s="26"/>
      <c r="G17" s="26"/>
      <c r="J17" s="25"/>
    </row>
    <row r="18" spans="1:10" x14ac:dyDescent="0.25">
      <c r="A18" s="20" t="s">
        <v>16</v>
      </c>
      <c r="B18" s="21">
        <f t="shared" ref="B18:G18" si="3">SUM(B19+B20)</f>
        <v>1417483589</v>
      </c>
      <c r="C18" s="21">
        <f t="shared" si="3"/>
        <v>71456824</v>
      </c>
      <c r="D18" s="21">
        <f t="shared" si="3"/>
        <v>0</v>
      </c>
      <c r="E18" s="21">
        <f t="shared" si="3"/>
        <v>1488940413</v>
      </c>
      <c r="F18" s="21">
        <f t="shared" si="3"/>
        <v>1081496956.0699999</v>
      </c>
      <c r="G18" s="21">
        <f t="shared" si="3"/>
        <v>407443456.93000007</v>
      </c>
      <c r="H18" s="22"/>
      <c r="J18" s="25"/>
    </row>
    <row r="19" spans="1:10" x14ac:dyDescent="0.25">
      <c r="A19" s="23" t="s">
        <v>17</v>
      </c>
      <c r="B19" s="24">
        <v>1417483589</v>
      </c>
      <c r="C19" s="24">
        <v>69500000</v>
      </c>
      <c r="D19" s="24">
        <v>0</v>
      </c>
      <c r="E19" s="24">
        <f>B19+C19-D19</f>
        <v>1486983589</v>
      </c>
      <c r="F19" s="24">
        <v>1078675192.0699999</v>
      </c>
      <c r="G19" s="24">
        <f>+E19-F19</f>
        <v>408308396.93000007</v>
      </c>
      <c r="J19" s="25"/>
    </row>
    <row r="20" spans="1:10" x14ac:dyDescent="0.25">
      <c r="A20" s="23" t="s">
        <v>18</v>
      </c>
      <c r="B20" s="26">
        <v>0</v>
      </c>
      <c r="C20" s="24">
        <v>1956824</v>
      </c>
      <c r="D20" s="24">
        <v>0</v>
      </c>
      <c r="E20" s="26">
        <f>B20+C20-D20</f>
        <v>1956824</v>
      </c>
      <c r="F20" s="24">
        <v>2821764</v>
      </c>
      <c r="G20" s="24">
        <f>+E20-F20</f>
        <v>-864940</v>
      </c>
      <c r="J20" s="25"/>
    </row>
    <row r="21" spans="1:10" x14ac:dyDescent="0.25">
      <c r="A21" s="18" t="s">
        <v>19</v>
      </c>
      <c r="B21" s="19">
        <f>SUM(B22:B26)</f>
        <v>31380728</v>
      </c>
      <c r="C21" s="19">
        <f t="shared" ref="C21:G21" si="4">SUM(C22:C25)</f>
        <v>97243734</v>
      </c>
      <c r="D21" s="19">
        <f t="shared" si="4"/>
        <v>-38261867</v>
      </c>
      <c r="E21" s="19">
        <f>SUM(E22:E26)</f>
        <v>90362595</v>
      </c>
      <c r="F21" s="19">
        <f>SUM(F22:F26)</f>
        <v>141201771.49000001</v>
      </c>
      <c r="G21" s="19">
        <f t="shared" si="4"/>
        <v>-50839176.490000002</v>
      </c>
      <c r="H21" s="25"/>
      <c r="I21" s="28"/>
      <c r="J21" s="25"/>
    </row>
    <row r="22" spans="1:10" x14ac:dyDescent="0.25">
      <c r="A22" s="23" t="s">
        <v>20</v>
      </c>
      <c r="B22" s="24">
        <v>84108</v>
      </c>
      <c r="C22" s="24">
        <v>0</v>
      </c>
      <c r="D22" s="24">
        <v>0</v>
      </c>
      <c r="E22" s="24">
        <f>B22+C22-D22</f>
        <v>84108</v>
      </c>
      <c r="F22" s="24">
        <v>31030.93</v>
      </c>
      <c r="G22" s="24">
        <f>+E22-F22</f>
        <v>53077.07</v>
      </c>
      <c r="J22" s="25"/>
    </row>
    <row r="23" spans="1:10" x14ac:dyDescent="0.25">
      <c r="A23" s="23" t="s">
        <v>21</v>
      </c>
      <c r="B23" s="24">
        <v>16620</v>
      </c>
      <c r="C23" s="24">
        <v>0</v>
      </c>
      <c r="D23" s="24">
        <v>0</v>
      </c>
      <c r="E23" s="24">
        <f t="shared" ref="E23" si="5">B23+C23-D23</f>
        <v>16620</v>
      </c>
      <c r="F23" s="24">
        <v>5710.93</v>
      </c>
      <c r="G23" s="24">
        <f t="shared" ref="G23:G25" si="6">+E23-F23</f>
        <v>10909.07</v>
      </c>
    </row>
    <row r="24" spans="1:10" x14ac:dyDescent="0.25">
      <c r="A24" s="23" t="s">
        <v>22</v>
      </c>
      <c r="B24" s="24">
        <v>31280000</v>
      </c>
      <c r="C24" s="24">
        <v>51280000</v>
      </c>
      <c r="D24" s="24">
        <v>-31280000</v>
      </c>
      <c r="E24" s="24">
        <f>B24+C24+D24</f>
        <v>51280000</v>
      </c>
      <c r="F24" s="24">
        <v>99768766</v>
      </c>
      <c r="G24" s="24">
        <f t="shared" si="6"/>
        <v>-48488766</v>
      </c>
      <c r="H24" s="25"/>
      <c r="I24" s="25"/>
    </row>
    <row r="25" spans="1:10" x14ac:dyDescent="0.25">
      <c r="A25" s="23" t="s">
        <v>23</v>
      </c>
      <c r="B25" s="24">
        <f>B26</f>
        <v>0</v>
      </c>
      <c r="C25" s="24">
        <v>45963734</v>
      </c>
      <c r="D25" s="24">
        <v>-6981867</v>
      </c>
      <c r="E25" s="24">
        <f>B25+C25+D25</f>
        <v>38981867</v>
      </c>
      <c r="F25" s="24">
        <v>41396263.630000003</v>
      </c>
      <c r="G25" s="24">
        <f t="shared" si="6"/>
        <v>-2414396.6300000027</v>
      </c>
    </row>
    <row r="26" spans="1:10" x14ac:dyDescent="0.25">
      <c r="A26" s="23"/>
      <c r="B26" s="26"/>
      <c r="C26" s="24"/>
      <c r="D26" s="24"/>
      <c r="E26" s="24"/>
      <c r="F26" s="24"/>
      <c r="G26" s="24"/>
    </row>
    <row r="27" spans="1:10" x14ac:dyDescent="0.25">
      <c r="A27" s="20" t="s">
        <v>24</v>
      </c>
      <c r="B27" s="21">
        <f t="shared" ref="B27:G27" si="7">B9+B21</f>
        <v>3899762341</v>
      </c>
      <c r="C27" s="21">
        <f>C9+C21</f>
        <v>532969885.35000002</v>
      </c>
      <c r="D27" s="21">
        <f t="shared" si="7"/>
        <v>-42808532.700000003</v>
      </c>
      <c r="E27" s="21">
        <f t="shared" si="7"/>
        <v>4389923693.6499996</v>
      </c>
      <c r="F27" s="21">
        <f t="shared" si="7"/>
        <v>3351371735.8599997</v>
      </c>
      <c r="G27" s="21">
        <f t="shared" si="7"/>
        <v>1038551957.7900002</v>
      </c>
    </row>
    <row r="28" spans="1:10" x14ac:dyDescent="0.25">
      <c r="A28" s="23"/>
      <c r="B28" s="29"/>
      <c r="C28" s="26"/>
      <c r="D28" s="26"/>
      <c r="E28" s="27"/>
      <c r="F28" s="26"/>
      <c r="G28" s="26"/>
    </row>
    <row r="29" spans="1:10" x14ac:dyDescent="0.25">
      <c r="A29" s="20" t="s">
        <v>25</v>
      </c>
      <c r="B29" s="21">
        <f t="shared" ref="B29:G29" si="8">SUM(B30:B33)</f>
        <v>961388911</v>
      </c>
      <c r="C29" s="21">
        <f t="shared" si="8"/>
        <v>710259272</v>
      </c>
      <c r="D29" s="21">
        <f t="shared" si="8"/>
        <v>-404232136</v>
      </c>
      <c r="E29" s="21">
        <f t="shared" si="8"/>
        <v>1267416047</v>
      </c>
      <c r="F29" s="21">
        <f t="shared" si="8"/>
        <v>245476772.72</v>
      </c>
      <c r="G29" s="21">
        <f t="shared" si="8"/>
        <v>1021939274.28</v>
      </c>
      <c r="H29" s="22"/>
      <c r="I29" s="28"/>
    </row>
    <row r="30" spans="1:10" x14ac:dyDescent="0.25">
      <c r="A30" s="23" t="s">
        <v>26</v>
      </c>
      <c r="B30" s="24">
        <v>358698931</v>
      </c>
      <c r="C30" s="24">
        <v>0</v>
      </c>
      <c r="D30" s="24">
        <v>0</v>
      </c>
      <c r="E30" s="24">
        <f>B30+C30-D30</f>
        <v>358698931</v>
      </c>
      <c r="F30" s="24">
        <v>70983174.640000001</v>
      </c>
      <c r="G30" s="24">
        <f>+E30-F30</f>
        <v>287715756.36000001</v>
      </c>
    </row>
    <row r="31" spans="1:10" x14ac:dyDescent="0.25">
      <c r="A31" s="23" t="s">
        <v>27</v>
      </c>
      <c r="B31" s="24">
        <v>0</v>
      </c>
      <c r="C31" s="24">
        <v>612054272</v>
      </c>
      <c r="D31" s="24">
        <v>-306027136</v>
      </c>
      <c r="E31" s="24">
        <f>B31+C31+D31</f>
        <v>306027136</v>
      </c>
      <c r="F31" s="24">
        <v>37941844.079999998</v>
      </c>
      <c r="G31" s="24">
        <f t="shared" ref="G31:G33" si="9">+E31-F31</f>
        <v>268085291.92000002</v>
      </c>
    </row>
    <row r="32" spans="1:10" x14ac:dyDescent="0.25">
      <c r="A32" s="23" t="s">
        <v>28</v>
      </c>
      <c r="B32" s="24">
        <v>466138226</v>
      </c>
      <c r="C32" s="24">
        <v>98205000</v>
      </c>
      <c r="D32" s="24">
        <v>-98205000</v>
      </c>
      <c r="E32" s="24">
        <f>B32+C32+D32</f>
        <v>466138226</v>
      </c>
      <c r="F32" s="24">
        <v>0</v>
      </c>
      <c r="G32" s="24">
        <f t="shared" si="9"/>
        <v>466138226</v>
      </c>
    </row>
    <row r="33" spans="1:7" x14ac:dyDescent="0.25">
      <c r="A33" s="23" t="s">
        <v>29</v>
      </c>
      <c r="B33" s="24">
        <v>136551754</v>
      </c>
      <c r="C33" s="24">
        <v>0</v>
      </c>
      <c r="D33" s="24">
        <v>0</v>
      </c>
      <c r="E33" s="24">
        <f t="shared" ref="E33" si="10">B33+C33-D33</f>
        <v>136551754</v>
      </c>
      <c r="F33" s="24">
        <v>136551754</v>
      </c>
      <c r="G33" s="24">
        <f t="shared" si="9"/>
        <v>0</v>
      </c>
    </row>
    <row r="34" spans="1:7" x14ac:dyDescent="0.25">
      <c r="A34" s="20" t="s">
        <v>30</v>
      </c>
      <c r="B34" s="21">
        <f t="shared" ref="B34:G34" si="11">B27+B29</f>
        <v>4861151252</v>
      </c>
      <c r="C34" s="21">
        <f t="shared" si="11"/>
        <v>1243229157.3499999</v>
      </c>
      <c r="D34" s="21">
        <f t="shared" si="11"/>
        <v>-447040668.69999999</v>
      </c>
      <c r="E34" s="21">
        <f t="shared" si="11"/>
        <v>5657339740.6499996</v>
      </c>
      <c r="F34" s="21">
        <f t="shared" si="11"/>
        <v>3596848508.5799994</v>
      </c>
      <c r="G34" s="21">
        <f t="shared" si="11"/>
        <v>2060491232.0700002</v>
      </c>
    </row>
    <row r="35" spans="1:7" x14ac:dyDescent="0.25">
      <c r="D35" s="25"/>
    </row>
    <row r="36" spans="1:7" x14ac:dyDescent="0.25">
      <c r="A36" s="30"/>
      <c r="B36" s="32"/>
      <c r="C36" s="32"/>
      <c r="D36" s="32"/>
      <c r="E36" s="32"/>
      <c r="F36" s="32"/>
      <c r="G36" s="32"/>
    </row>
    <row r="38" spans="1:7" x14ac:dyDescent="0.25">
      <c r="E38" s="25"/>
    </row>
    <row r="40" spans="1:7" x14ac:dyDescent="0.25">
      <c r="A40" s="31"/>
    </row>
  </sheetData>
  <mergeCells count="7">
    <mergeCell ref="A4:G4"/>
    <mergeCell ref="A6:A8"/>
    <mergeCell ref="B6:B8"/>
    <mergeCell ref="C6:D7"/>
    <mergeCell ref="E6:E8"/>
    <mergeCell ref="F6:F8"/>
    <mergeCell ref="G6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Sistemas</cp:lastModifiedBy>
  <dcterms:created xsi:type="dcterms:W3CDTF">2021-10-28T16:44:33Z</dcterms:created>
  <dcterms:modified xsi:type="dcterms:W3CDTF">2021-10-28T16:45:00Z</dcterms:modified>
</cp:coreProperties>
</file>