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L25" i="1" l="1"/>
  <c r="J25" i="1"/>
  <c r="E25" i="1"/>
  <c r="K25" i="1" s="1"/>
  <c r="K24" i="1"/>
  <c r="J24" i="1"/>
  <c r="E24" i="1"/>
  <c r="L23" i="1"/>
  <c r="L22" i="1" s="1"/>
  <c r="J23" i="1"/>
  <c r="J22" i="1" s="1"/>
  <c r="I23" i="1"/>
  <c r="H23" i="1"/>
  <c r="H22" i="1" s="1"/>
  <c r="G23" i="1"/>
  <c r="G22" i="1" s="1"/>
  <c r="F23" i="1"/>
  <c r="F22" i="1" s="1"/>
  <c r="B23" i="1"/>
  <c r="B22" i="1" s="1"/>
  <c r="I22" i="1"/>
  <c r="C22" i="1"/>
  <c r="L21" i="1"/>
  <c r="K21" i="1"/>
  <c r="J21" i="1"/>
  <c r="E21" i="1"/>
  <c r="K20" i="1"/>
  <c r="I20" i="1"/>
  <c r="G20" i="1"/>
  <c r="F20" i="1"/>
  <c r="E20" i="1"/>
  <c r="B20" i="1"/>
  <c r="I19" i="1"/>
  <c r="H19" i="1"/>
  <c r="J19" i="1" s="1"/>
  <c r="E19" i="1"/>
  <c r="K19" i="1" s="1"/>
  <c r="L18" i="1"/>
  <c r="J18" i="1"/>
  <c r="E18" i="1"/>
  <c r="K18" i="1" s="1"/>
  <c r="L17" i="1"/>
  <c r="J17" i="1"/>
  <c r="E17" i="1"/>
  <c r="E16" i="1" s="1"/>
  <c r="L16" i="1"/>
  <c r="J16" i="1"/>
  <c r="F16" i="1"/>
  <c r="D16" i="1"/>
  <c r="C16" i="1"/>
  <c r="C14" i="1" s="1"/>
  <c r="B16" i="1"/>
  <c r="L15" i="1"/>
  <c r="J15" i="1"/>
  <c r="E15" i="1"/>
  <c r="K15" i="1" s="1"/>
  <c r="I14" i="1"/>
  <c r="G14" i="1"/>
  <c r="F14" i="1"/>
  <c r="D14" i="1"/>
  <c r="B14" i="1"/>
  <c r="L13" i="1"/>
  <c r="J13" i="1"/>
  <c r="E13" i="1"/>
  <c r="K13" i="1" s="1"/>
  <c r="L12" i="1"/>
  <c r="H12" i="1"/>
  <c r="J12" i="1" s="1"/>
  <c r="E12" i="1"/>
  <c r="K12" i="1" s="1"/>
  <c r="L11" i="1"/>
  <c r="J11" i="1"/>
  <c r="E11" i="1"/>
  <c r="K11" i="1" s="1"/>
  <c r="L10" i="1"/>
  <c r="J10" i="1"/>
  <c r="E10" i="1"/>
  <c r="K10" i="1" s="1"/>
  <c r="J9" i="1"/>
  <c r="I9" i="1"/>
  <c r="H9" i="1"/>
  <c r="L9" i="1" s="1"/>
  <c r="E9" i="1"/>
  <c r="K9" i="1" s="1"/>
  <c r="H8" i="1"/>
  <c r="J8" i="1" s="1"/>
  <c r="J7" i="1" s="1"/>
  <c r="J6" i="1" s="1"/>
  <c r="J5" i="1" s="1"/>
  <c r="E8" i="1"/>
  <c r="K8" i="1" s="1"/>
  <c r="K7" i="1" s="1"/>
  <c r="K6" i="1" s="1"/>
  <c r="G7" i="1"/>
  <c r="F7" i="1"/>
  <c r="F6" i="1" s="1"/>
  <c r="F5" i="1" s="1"/>
  <c r="F26" i="1" s="1"/>
  <c r="D7" i="1"/>
  <c r="C7" i="1"/>
  <c r="B7" i="1"/>
  <c r="B6" i="1" s="1"/>
  <c r="B5" i="1" s="1"/>
  <c r="B26" i="1" s="1"/>
  <c r="G6" i="1"/>
  <c r="D6" i="1"/>
  <c r="D5" i="1" s="1"/>
  <c r="D26" i="1" s="1"/>
  <c r="C6" i="1"/>
  <c r="G5" i="1"/>
  <c r="G26" i="1" s="1"/>
  <c r="C5" i="1"/>
  <c r="K16" i="1" l="1"/>
  <c r="E14" i="1"/>
  <c r="J20" i="1"/>
  <c r="C26" i="1"/>
  <c r="K14" i="1"/>
  <c r="K5" i="1"/>
  <c r="J14" i="1"/>
  <c r="J26" i="1" s="1"/>
  <c r="E7" i="1"/>
  <c r="E6" i="1" s="1"/>
  <c r="E5" i="1" s="1"/>
  <c r="I8" i="1"/>
  <c r="I7" i="1" s="1"/>
  <c r="I6" i="1" s="1"/>
  <c r="I5" i="1" s="1"/>
  <c r="I26" i="1" s="1"/>
  <c r="K17" i="1"/>
  <c r="H20" i="1"/>
  <c r="L20" i="1" s="1"/>
  <c r="L19" i="1" s="1"/>
  <c r="L14" i="1" s="1"/>
  <c r="E23" i="1"/>
  <c r="H7" i="1"/>
  <c r="H6" i="1" s="1"/>
  <c r="H5" i="1" s="1"/>
  <c r="H26" i="1" s="1"/>
  <c r="H14" i="1"/>
  <c r="E22" i="1" l="1"/>
  <c r="K23" i="1"/>
  <c r="K22" i="1" s="1"/>
  <c r="K26" i="1" s="1"/>
  <c r="E26" i="1"/>
  <c r="L8" i="1"/>
  <c r="L7" i="1" s="1"/>
  <c r="L6" i="1" s="1"/>
  <c r="L5" i="1" s="1"/>
  <c r="L26" i="1" s="1"/>
</calcChain>
</file>

<file path=xl/sharedStrings.xml><?xml version="1.0" encoding="utf-8"?>
<sst xmlns="http://schemas.openxmlformats.org/spreadsheetml/2006/main" count="37" uniqueCount="37">
  <si>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</si>
  <si>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</si>
  <si>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</si>
  <si>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</si>
  <si>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</si>
  <si>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</si>
  <si>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</si>
  <si>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</si>
  <si>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</si>
  <si>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</si>
  <si>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</si>
  <si>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</si>
  <si>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</si>
  <si>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</si>
  <si>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</si>
  <si>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</si>
  <si>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</si>
  <si>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</si>
  <si>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</si>
  <si>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</si>
  <si>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</si>
  <si>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</si>
  <si>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</si>
  <si>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</si>
  <si>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</si>
  <si>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</si>
  <si>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</si>
  <si>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</si>
  <si>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</si>
  <si>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</si>
  <si>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</si>
  <si>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</si>
  <si>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</si>
  <si>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</si>
  <si>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</si>
  <si>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</si>
  <si>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2020/2178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</si>
</sst>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Arial"/>
    </font>
    <font>
      <b/>
      <sz val="10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/>
    <xf numFmtId="4" fontId="5" fillId="0" borderId="0" xfId="0" applyNumberFormat="1" applyFont="1" applyFill="1" applyBorder="1"/>
    <xf numFmtId="0" fontId="6" fillId="0" borderId="5" xfId="0" applyFont="1" applyFill="1" applyBorder="1" applyAlignment="1">
      <alignment horizontal="center"/>
    </xf>
    <xf numFmtId="0" fontId="7" fillId="0" borderId="0" xfId="0" applyFont="1" applyFill="1" applyBorder="1"/>
    <xf numFmtId="43" fontId="2" fillId="0" borderId="0" xfId="1" applyFont="1" applyFill="1" applyBorder="1"/>
    <xf numFmtId="0" fontId="6" fillId="0" borderId="0" xfId="0" applyFont="1" applyFill="1" applyBorder="1"/>
    <xf numFmtId="4" fontId="3" fillId="0" borderId="0" xfId="0" applyNumberFormat="1" applyFont="1" applyFill="1" applyBorder="1"/>
    <xf numFmtId="43" fontId="3" fillId="0" borderId="0" xfId="1" applyFont="1" applyFill="1" applyBorder="1" applyAlignment="1">
      <alignment horizontal="right"/>
    </xf>
    <xf numFmtId="43" fontId="3" fillId="0" borderId="0" xfId="0" applyNumberFormat="1" applyFont="1" applyFill="1" applyBorder="1"/>
    <xf numFmtId="43" fontId="4" fillId="0" borderId="0" xfId="0" applyNumberFormat="1" applyFont="1" applyFill="1" applyBorder="1"/>
    <xf numFmtId="2" fontId="4" fillId="0" borderId="0" xfId="0" applyNumberFormat="1" applyFont="1" applyFill="1" applyBorder="1"/>
    <xf numFmtId="0" fontId="6" fillId="0" borderId="1" xfId="0" applyFont="1" applyFill="1" applyBorder="1" applyAlignment="1">
      <alignment horizontal="center" vertical="distributed" wrapText="1"/>
    </xf>
    <xf numFmtId="0" fontId="6" fillId="0" borderId="4" xfId="0" applyFont="1" applyFill="1" applyBorder="1" applyAlignment="1">
      <alignment horizontal="center" vertical="distributed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I30" sqref="I30"/>
    </sheetView>
  </sheetViews>
  <sheetFormatPr baseColWidth="10" defaultRowHeight="15" x14ac:dyDescent="0.25"/>
  <cols>
    <col min="2" max="2" width="22.140625" bestFit="1" customWidth="1"/>
    <col min="3" max="3" width="11.7109375" bestFit="1" customWidth="1"/>
    <col min="4" max="4" width="12.28515625" bestFit="1" customWidth="1"/>
    <col min="5" max="5" width="23.140625" bestFit="1" customWidth="1"/>
    <col min="6" max="6" width="19.85546875" bestFit="1" customWidth="1"/>
    <col min="7" max="7" width="12.5703125" bestFit="1" customWidth="1"/>
    <col min="8" max="8" width="13.85546875" bestFit="1" customWidth="1"/>
    <col min="9" max="9" width="12.5703125" bestFit="1" customWidth="1"/>
    <col min="10" max="10" width="19.85546875" bestFit="1" customWidth="1"/>
    <col min="11" max="11" width="14.7109375" bestFit="1" customWidth="1"/>
  </cols>
  <sheetData>
    <row r="1" spans="1:14" x14ac:dyDescent="0.25">
      <c r="A1" s="1" t="s">
        <v>0</v>
      </c>
      <c r="B1" s="2"/>
      <c r="C1" s="2"/>
      <c r="D1" s="2"/>
      <c r="E1" s="2"/>
      <c r="F1" s="3"/>
      <c r="G1" s="3"/>
      <c r="H1" s="3"/>
      <c r="I1" s="1">
        <v>2021</v>
      </c>
      <c r="J1" s="2"/>
      <c r="K1" s="2"/>
      <c r="L1" s="2"/>
      <c r="M1" s="4"/>
      <c r="N1" s="4"/>
    </row>
    <row r="2" spans="1:14" x14ac:dyDescent="0.25">
      <c r="A2" s="2"/>
      <c r="B2" s="2"/>
      <c r="C2" s="2"/>
      <c r="D2" s="2"/>
      <c r="E2" s="2"/>
      <c r="F2" s="3"/>
      <c r="G2" s="3"/>
      <c r="H2" s="5"/>
      <c r="I2" s="3"/>
      <c r="J2" s="2"/>
      <c r="K2" s="2"/>
      <c r="L2" s="2"/>
      <c r="M2" s="4"/>
      <c r="N2" s="4"/>
    </row>
    <row r="3" spans="1:14" x14ac:dyDescent="0.25">
      <c r="A3" s="15" t="s">
        <v>1</v>
      </c>
      <c r="B3" s="15" t="s">
        <v>2</v>
      </c>
      <c r="C3" s="17" t="s">
        <v>3</v>
      </c>
      <c r="D3" s="18"/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4"/>
      <c r="N3" s="4"/>
    </row>
    <row r="4" spans="1:14" x14ac:dyDescent="0.25">
      <c r="A4" s="16"/>
      <c r="B4" s="16"/>
      <c r="C4" s="6" t="s">
        <v>12</v>
      </c>
      <c r="D4" s="6" t="s">
        <v>13</v>
      </c>
      <c r="E4" s="16"/>
      <c r="F4" s="16"/>
      <c r="G4" s="16"/>
      <c r="H4" s="16"/>
      <c r="I4" s="16"/>
      <c r="J4" s="16"/>
      <c r="K4" s="16"/>
      <c r="L4" s="16"/>
      <c r="M4" s="4"/>
      <c r="N4" s="4"/>
    </row>
    <row r="5" spans="1:14" x14ac:dyDescent="0.25">
      <c r="A5" s="7" t="s">
        <v>14</v>
      </c>
      <c r="B5" s="8">
        <f>+B6+B12+B13</f>
        <v>3413064237</v>
      </c>
      <c r="C5" s="8">
        <f t="shared" ref="C5:L5" si="0">+C6+C12+C13</f>
        <v>34791037.479999997</v>
      </c>
      <c r="D5" s="8">
        <f>+D6+D12+D13</f>
        <v>-58520230.689999998</v>
      </c>
      <c r="E5" s="8">
        <f t="shared" si="0"/>
        <v>3389335043.79</v>
      </c>
      <c r="F5" s="8">
        <f t="shared" si="0"/>
        <v>395913167.27000004</v>
      </c>
      <c r="G5" s="8">
        <f t="shared" si="0"/>
        <v>272927391.30000001</v>
      </c>
      <c r="H5" s="8">
        <f t="shared" si="0"/>
        <v>221197518.17000002</v>
      </c>
      <c r="I5" s="8">
        <f t="shared" si="0"/>
        <v>219972430.40000004</v>
      </c>
      <c r="J5" s="8">
        <f t="shared" si="0"/>
        <v>51729873.129999995</v>
      </c>
      <c r="K5" s="8">
        <f t="shared" si="0"/>
        <v>2993421876.52</v>
      </c>
      <c r="L5" s="8">
        <f t="shared" si="0"/>
        <v>1225087.7699999958</v>
      </c>
      <c r="M5" s="4"/>
      <c r="N5" s="4"/>
    </row>
    <row r="6" spans="1:14" x14ac:dyDescent="0.25">
      <c r="A6" s="9" t="s">
        <v>15</v>
      </c>
      <c r="B6" s="3">
        <f>+B7+B10+B11</f>
        <v>3173725467</v>
      </c>
      <c r="C6" s="3">
        <f>+C7+C10+C11</f>
        <v>14571937.689999999</v>
      </c>
      <c r="D6" s="3">
        <f>+D7+D10+D11</f>
        <v>-58520230.689999998</v>
      </c>
      <c r="E6" s="3">
        <f t="shared" ref="E6:L6" si="1">+E7+E10+E11</f>
        <v>3129777174</v>
      </c>
      <c r="F6" s="3">
        <f t="shared" si="1"/>
        <v>364185541.07000005</v>
      </c>
      <c r="G6" s="3">
        <f t="shared" si="1"/>
        <v>264218017.56</v>
      </c>
      <c r="H6" s="3">
        <f t="shared" si="1"/>
        <v>213036924.43000001</v>
      </c>
      <c r="I6" s="3">
        <f>+I7+I10+I11</f>
        <v>211811836.66000003</v>
      </c>
      <c r="J6" s="3">
        <f t="shared" si="1"/>
        <v>51181093.129999995</v>
      </c>
      <c r="K6" s="3">
        <f>+K7+K10+K11</f>
        <v>2765591632.9299998</v>
      </c>
      <c r="L6" s="3">
        <f t="shared" si="1"/>
        <v>1225087.7699999958</v>
      </c>
      <c r="M6" s="4"/>
      <c r="N6" s="4"/>
    </row>
    <row r="7" spans="1:14" x14ac:dyDescent="0.25">
      <c r="A7" s="9" t="s">
        <v>16</v>
      </c>
      <c r="B7" s="3">
        <f>+B8+B9</f>
        <v>1192301919</v>
      </c>
      <c r="C7" s="3">
        <f>+C8+C9</f>
        <v>0</v>
      </c>
      <c r="D7" s="3">
        <f>+D8+D9</f>
        <v>-80000</v>
      </c>
      <c r="E7" s="3">
        <f>+E8+E9</f>
        <v>1192221919</v>
      </c>
      <c r="F7" s="3">
        <f t="shared" ref="F7:L7" si="2">SUM(F8:F9)</f>
        <v>151456004.37</v>
      </c>
      <c r="G7" s="3">
        <f t="shared" si="2"/>
        <v>151456004.37</v>
      </c>
      <c r="H7" s="3">
        <f t="shared" si="2"/>
        <v>151456004.37</v>
      </c>
      <c r="I7" s="3">
        <f t="shared" si="2"/>
        <v>151456004.37</v>
      </c>
      <c r="J7" s="3">
        <f t="shared" si="2"/>
        <v>0</v>
      </c>
      <c r="K7" s="3">
        <f t="shared" si="2"/>
        <v>1040765914.63</v>
      </c>
      <c r="L7" s="3">
        <f t="shared" si="2"/>
        <v>0</v>
      </c>
      <c r="M7" s="4"/>
      <c r="N7" s="4"/>
    </row>
    <row r="8" spans="1:14" x14ac:dyDescent="0.25">
      <c r="A8" s="9" t="s">
        <v>17</v>
      </c>
      <c r="B8" s="3">
        <v>1071137405</v>
      </c>
      <c r="C8" s="3">
        <v>0</v>
      </c>
      <c r="D8" s="3">
        <v>0</v>
      </c>
      <c r="E8" s="3">
        <f t="shared" ref="E8:E13" si="3">+B8+C8+D8</f>
        <v>1071137405</v>
      </c>
      <c r="F8" s="3">
        <v>136235209.11000001</v>
      </c>
      <c r="G8" s="3">
        <v>136235209.11000001</v>
      </c>
      <c r="H8" s="3">
        <f>+G8</f>
        <v>136235209.11000001</v>
      </c>
      <c r="I8" s="3">
        <f>+H8</f>
        <v>136235209.11000001</v>
      </c>
      <c r="J8" s="3">
        <f t="shared" ref="J8:J13" si="4">+G8-H8</f>
        <v>0</v>
      </c>
      <c r="K8" s="3">
        <f t="shared" ref="K8:K13" si="5">+E8-F8</f>
        <v>934902195.88999999</v>
      </c>
      <c r="L8" s="3">
        <f t="shared" ref="L8:L13" si="6">+H8-I8</f>
        <v>0</v>
      </c>
      <c r="M8" s="4"/>
      <c r="N8" s="4"/>
    </row>
    <row r="9" spans="1:14" x14ac:dyDescent="0.25">
      <c r="A9" s="9" t="s">
        <v>18</v>
      </c>
      <c r="B9" s="3">
        <v>121164514</v>
      </c>
      <c r="C9" s="3">
        <v>0</v>
      </c>
      <c r="D9" s="3">
        <v>-80000</v>
      </c>
      <c r="E9" s="3">
        <f t="shared" si="3"/>
        <v>121084514</v>
      </c>
      <c r="F9" s="3">
        <v>15220795.26</v>
      </c>
      <c r="G9" s="3">
        <v>15220795.26</v>
      </c>
      <c r="H9" s="3">
        <f>+G9</f>
        <v>15220795.26</v>
      </c>
      <c r="I9" s="3">
        <f>+H9</f>
        <v>15220795.26</v>
      </c>
      <c r="J9" s="3">
        <f t="shared" si="4"/>
        <v>0</v>
      </c>
      <c r="K9" s="3">
        <f>+E9-F9</f>
        <v>105863718.73999999</v>
      </c>
      <c r="L9" s="3">
        <f t="shared" si="6"/>
        <v>0</v>
      </c>
      <c r="M9" s="4"/>
      <c r="N9" s="4"/>
    </row>
    <row r="10" spans="1:14" x14ac:dyDescent="0.25">
      <c r="A10" s="9" t="s">
        <v>19</v>
      </c>
      <c r="B10" s="3">
        <v>215868838</v>
      </c>
      <c r="C10" s="10">
        <v>14571937.689999999</v>
      </c>
      <c r="D10" s="3">
        <v>0</v>
      </c>
      <c r="E10" s="3">
        <f t="shared" si="3"/>
        <v>230440775.69</v>
      </c>
      <c r="F10" s="3">
        <v>57683319.68</v>
      </c>
      <c r="G10" s="3">
        <v>11166635.779999999</v>
      </c>
      <c r="H10" s="3">
        <v>2427675.84</v>
      </c>
      <c r="I10" s="3">
        <v>2427675.84</v>
      </c>
      <c r="J10" s="3">
        <f t="shared" si="4"/>
        <v>8738959.9399999995</v>
      </c>
      <c r="K10" s="3">
        <f t="shared" si="5"/>
        <v>172757456.00999999</v>
      </c>
      <c r="L10" s="3">
        <f>+H10-I10</f>
        <v>0</v>
      </c>
      <c r="M10" s="4"/>
      <c r="N10" s="4"/>
    </row>
    <row r="11" spans="1:14" x14ac:dyDescent="0.25">
      <c r="A11" s="9" t="s">
        <v>20</v>
      </c>
      <c r="B11" s="3">
        <v>1765554710</v>
      </c>
      <c r="C11" s="3">
        <v>0</v>
      </c>
      <c r="D11" s="3">
        <v>-58440230.689999998</v>
      </c>
      <c r="E11" s="3">
        <f t="shared" si="3"/>
        <v>1707114479.3099999</v>
      </c>
      <c r="F11" s="3">
        <v>155046217.02000001</v>
      </c>
      <c r="G11" s="3">
        <v>101595377.41</v>
      </c>
      <c r="H11" s="11">
        <v>59153244.219999999</v>
      </c>
      <c r="I11" s="3">
        <v>57928156.450000003</v>
      </c>
      <c r="J11" s="3">
        <f t="shared" si="4"/>
        <v>42442133.189999998</v>
      </c>
      <c r="K11" s="3">
        <f t="shared" si="5"/>
        <v>1552068262.29</v>
      </c>
      <c r="L11" s="3">
        <f t="shared" si="6"/>
        <v>1225087.7699999958</v>
      </c>
      <c r="M11" s="4"/>
      <c r="N11" s="4"/>
    </row>
    <row r="12" spans="1:14" x14ac:dyDescent="0.25">
      <c r="A12" s="9" t="s">
        <v>21</v>
      </c>
      <c r="B12" s="3">
        <v>63380809</v>
      </c>
      <c r="C12" s="3">
        <v>0</v>
      </c>
      <c r="D12" s="3">
        <v>0</v>
      </c>
      <c r="E12" s="3">
        <f t="shared" si="3"/>
        <v>63380809</v>
      </c>
      <c r="F12" s="3">
        <v>1996679.46</v>
      </c>
      <c r="G12" s="3">
        <v>1996679.46</v>
      </c>
      <c r="H12" s="3">
        <f>+G12</f>
        <v>1996679.46</v>
      </c>
      <c r="I12" s="3">
        <v>1996679.46</v>
      </c>
      <c r="J12" s="3">
        <f t="shared" si="4"/>
        <v>0</v>
      </c>
      <c r="K12" s="3">
        <f t="shared" si="5"/>
        <v>61384129.539999999</v>
      </c>
      <c r="L12" s="3">
        <f t="shared" si="6"/>
        <v>0</v>
      </c>
      <c r="M12" s="4"/>
      <c r="N12" s="4"/>
    </row>
    <row r="13" spans="1:14" x14ac:dyDescent="0.25">
      <c r="A13" s="9" t="s">
        <v>22</v>
      </c>
      <c r="B13" s="3">
        <v>175957961</v>
      </c>
      <c r="C13" s="3">
        <v>20219099.789999999</v>
      </c>
      <c r="D13" s="3">
        <v>0</v>
      </c>
      <c r="E13" s="3">
        <f t="shared" si="3"/>
        <v>196177060.78999999</v>
      </c>
      <c r="F13" s="3">
        <v>29730946.739999998</v>
      </c>
      <c r="G13" s="3">
        <v>6712694.2800000003</v>
      </c>
      <c r="H13" s="3">
        <v>6163914.2800000003</v>
      </c>
      <c r="I13" s="3">
        <v>6163914.2800000003</v>
      </c>
      <c r="J13" s="3">
        <f t="shared" si="4"/>
        <v>548780</v>
      </c>
      <c r="K13" s="3">
        <f t="shared" si="5"/>
        <v>166446114.04999998</v>
      </c>
      <c r="L13" s="3">
        <f t="shared" si="6"/>
        <v>0</v>
      </c>
      <c r="M13" s="4"/>
      <c r="N13" s="4"/>
    </row>
    <row r="14" spans="1:14" x14ac:dyDescent="0.25">
      <c r="A14" s="7" t="s">
        <v>23</v>
      </c>
      <c r="B14" s="8">
        <f>+B15+B16+B19+B21</f>
        <v>1139951369</v>
      </c>
      <c r="C14" s="8">
        <f>+C15+C16+C19+C21</f>
        <v>30631060.210000001</v>
      </c>
      <c r="D14" s="8">
        <f>+D15+D16+D19+D21</f>
        <v>0</v>
      </c>
      <c r="E14" s="8">
        <f t="shared" ref="E14:L14" si="7">+E15+E16+E19+E21</f>
        <v>1170582429.21</v>
      </c>
      <c r="F14" s="8">
        <f>+F15+F16+F19+F21</f>
        <v>78027449.260000005</v>
      </c>
      <c r="G14" s="8">
        <f>+G15+G16+G19+G21</f>
        <v>3332541.49</v>
      </c>
      <c r="H14" s="8">
        <f t="shared" si="7"/>
        <v>60000</v>
      </c>
      <c r="I14" s="8">
        <f t="shared" si="7"/>
        <v>60000</v>
      </c>
      <c r="J14" s="8">
        <f t="shared" si="7"/>
        <v>3272541.49</v>
      </c>
      <c r="K14" s="8">
        <f t="shared" si="7"/>
        <v>1092554979.95</v>
      </c>
      <c r="L14" s="8">
        <f t="shared" si="7"/>
        <v>0</v>
      </c>
      <c r="M14" s="4"/>
      <c r="N14" s="4"/>
    </row>
    <row r="15" spans="1:14" x14ac:dyDescent="0.25">
      <c r="A15" s="9" t="s">
        <v>24</v>
      </c>
      <c r="B15" s="3">
        <v>169374869</v>
      </c>
      <c r="C15" s="3">
        <v>3218203</v>
      </c>
      <c r="D15" s="8">
        <v>0</v>
      </c>
      <c r="E15" s="3">
        <f>+B15+C15+D15</f>
        <v>172593072</v>
      </c>
      <c r="F15" s="3">
        <v>6530949.2599999998</v>
      </c>
      <c r="G15" s="3">
        <v>1672541.49</v>
      </c>
      <c r="H15" s="3">
        <v>0</v>
      </c>
      <c r="I15" s="3">
        <v>0</v>
      </c>
      <c r="J15" s="3">
        <f>+G15-H15</f>
        <v>1672541.49</v>
      </c>
      <c r="K15" s="3">
        <f>+E15-F15</f>
        <v>166062122.74000001</v>
      </c>
      <c r="L15" s="3">
        <f>+H15-I15</f>
        <v>0</v>
      </c>
      <c r="M15" s="4"/>
      <c r="N15" s="4"/>
    </row>
    <row r="16" spans="1:14" x14ac:dyDescent="0.25">
      <c r="A16" s="9" t="s">
        <v>25</v>
      </c>
      <c r="B16" s="3">
        <f>+B17+B18</f>
        <v>930926500</v>
      </c>
      <c r="C16" s="3">
        <f>+C17+C18</f>
        <v>27412857.210000001</v>
      </c>
      <c r="D16" s="3">
        <f>+D17+D18</f>
        <v>0</v>
      </c>
      <c r="E16" s="3">
        <f>+E17+E18</f>
        <v>958339357.21000004</v>
      </c>
      <c r="F16" s="3">
        <f>+F17+F18</f>
        <v>69836500</v>
      </c>
      <c r="G16" s="3">
        <v>0</v>
      </c>
      <c r="H16" s="3"/>
      <c r="I16" s="3">
        <v>0</v>
      </c>
      <c r="J16" s="3">
        <f t="shared" ref="J16:J21" si="8">+G16-H16</f>
        <v>0</v>
      </c>
      <c r="K16" s="3">
        <f>+E16-F16</f>
        <v>888502857.21000004</v>
      </c>
      <c r="L16" s="3">
        <f>SUM(L17:L18)</f>
        <v>0</v>
      </c>
      <c r="M16" s="4"/>
      <c r="N16" s="4"/>
    </row>
    <row r="17" spans="1:14" x14ac:dyDescent="0.25">
      <c r="A17" s="9" t="s">
        <v>26</v>
      </c>
      <c r="B17" s="3">
        <v>0</v>
      </c>
      <c r="C17" s="3">
        <v>0</v>
      </c>
      <c r="D17" s="3">
        <v>0</v>
      </c>
      <c r="E17" s="3">
        <f>+B17+C17+D17</f>
        <v>0</v>
      </c>
      <c r="F17" s="3">
        <v>0</v>
      </c>
      <c r="G17" s="3">
        <v>0</v>
      </c>
      <c r="H17" s="3">
        <v>0</v>
      </c>
      <c r="I17" s="3">
        <v>0</v>
      </c>
      <c r="J17" s="3">
        <f t="shared" si="8"/>
        <v>0</v>
      </c>
      <c r="K17" s="3">
        <f t="shared" ref="K17:K25" si="9">+E17-F17</f>
        <v>0</v>
      </c>
      <c r="L17" s="3">
        <f>+H17-I17</f>
        <v>0</v>
      </c>
      <c r="M17" s="4"/>
      <c r="N17" s="4"/>
    </row>
    <row r="18" spans="1:14" x14ac:dyDescent="0.25">
      <c r="A18" s="9" t="s">
        <v>27</v>
      </c>
      <c r="B18" s="3">
        <v>930926500</v>
      </c>
      <c r="C18" s="3">
        <v>27412857.210000001</v>
      </c>
      <c r="D18" s="3">
        <v>0</v>
      </c>
      <c r="E18" s="3">
        <f>+B18+C18+D18</f>
        <v>958339357.21000004</v>
      </c>
      <c r="F18" s="3">
        <v>69836500</v>
      </c>
      <c r="G18" s="3">
        <v>0</v>
      </c>
      <c r="H18" s="3"/>
      <c r="I18" s="3">
        <v>0</v>
      </c>
      <c r="J18" s="3">
        <f t="shared" si="8"/>
        <v>0</v>
      </c>
      <c r="K18" s="3">
        <f t="shared" si="9"/>
        <v>888502857.21000004</v>
      </c>
      <c r="L18" s="3">
        <f>+H18-I18</f>
        <v>0</v>
      </c>
      <c r="M18" s="4"/>
      <c r="N18" s="4"/>
    </row>
    <row r="19" spans="1:14" x14ac:dyDescent="0.25">
      <c r="A19" s="9" t="s">
        <v>28</v>
      </c>
      <c r="B19" s="3">
        <v>1000000</v>
      </c>
      <c r="C19" s="3">
        <v>0</v>
      </c>
      <c r="D19" s="3">
        <v>0</v>
      </c>
      <c r="E19" s="3">
        <f>+B19+C19+D19</f>
        <v>1000000</v>
      </c>
      <c r="F19" s="3">
        <v>60000</v>
      </c>
      <c r="G19" s="3">
        <v>60000</v>
      </c>
      <c r="H19" s="3">
        <f>+G19</f>
        <v>60000</v>
      </c>
      <c r="I19" s="3">
        <f>+G19</f>
        <v>60000</v>
      </c>
      <c r="J19" s="3">
        <f t="shared" si="8"/>
        <v>0</v>
      </c>
      <c r="K19" s="3">
        <f t="shared" si="9"/>
        <v>940000</v>
      </c>
      <c r="L19" s="3">
        <f>+L20</f>
        <v>0</v>
      </c>
      <c r="M19" s="4"/>
      <c r="N19" s="4"/>
    </row>
    <row r="20" spans="1:14" x14ac:dyDescent="0.25">
      <c r="A20" s="9" t="s">
        <v>29</v>
      </c>
      <c r="B20" s="3">
        <f>+B19</f>
        <v>1000000</v>
      </c>
      <c r="C20" s="3">
        <v>0</v>
      </c>
      <c r="D20" s="3">
        <v>0</v>
      </c>
      <c r="E20" s="3">
        <f>+B20+C20+D20</f>
        <v>1000000</v>
      </c>
      <c r="F20" s="3">
        <f>+F19</f>
        <v>60000</v>
      </c>
      <c r="G20" s="3">
        <f>+G19</f>
        <v>60000</v>
      </c>
      <c r="H20" s="3">
        <f>+H19</f>
        <v>60000</v>
      </c>
      <c r="I20" s="3">
        <f>+I19</f>
        <v>60000</v>
      </c>
      <c r="J20" s="3">
        <f t="shared" si="8"/>
        <v>0</v>
      </c>
      <c r="K20" s="3">
        <f t="shared" si="9"/>
        <v>940000</v>
      </c>
      <c r="L20" s="3">
        <f>+H20-I20</f>
        <v>0</v>
      </c>
      <c r="M20" s="4"/>
      <c r="N20" s="4"/>
    </row>
    <row r="21" spans="1:14" x14ac:dyDescent="0.25">
      <c r="A21" s="9" t="s">
        <v>30</v>
      </c>
      <c r="B21" s="3">
        <v>38650000</v>
      </c>
      <c r="C21" s="3">
        <v>0</v>
      </c>
      <c r="D21" s="3">
        <v>0</v>
      </c>
      <c r="E21" s="3">
        <f>+B21+C21+D21</f>
        <v>38650000</v>
      </c>
      <c r="F21" s="3">
        <v>1600000</v>
      </c>
      <c r="G21" s="3">
        <v>1600000</v>
      </c>
      <c r="H21" s="3">
        <v>0</v>
      </c>
      <c r="I21" s="3">
        <v>0</v>
      </c>
      <c r="J21" s="3">
        <f t="shared" si="8"/>
        <v>1600000</v>
      </c>
      <c r="K21" s="3">
        <f t="shared" si="9"/>
        <v>37050000</v>
      </c>
      <c r="L21" s="3">
        <f>+H21-I21</f>
        <v>0</v>
      </c>
      <c r="M21" s="4"/>
      <c r="N21" s="4"/>
    </row>
    <row r="22" spans="1:14" x14ac:dyDescent="0.25">
      <c r="A22" s="7" t="s">
        <v>31</v>
      </c>
      <c r="B22" s="8">
        <f>+B23</f>
        <v>308135646</v>
      </c>
      <c r="C22" s="8">
        <f t="shared" ref="C22:L22" si="10">+C23</f>
        <v>0</v>
      </c>
      <c r="D22" s="3">
        <v>0</v>
      </c>
      <c r="E22" s="8">
        <f t="shared" si="10"/>
        <v>308135646</v>
      </c>
      <c r="F22" s="8">
        <f t="shared" si="10"/>
        <v>3472767.12</v>
      </c>
      <c r="G22" s="8">
        <f t="shared" si="10"/>
        <v>3472767.12</v>
      </c>
      <c r="H22" s="8">
        <f t="shared" si="10"/>
        <v>3472767.12</v>
      </c>
      <c r="I22" s="8">
        <f t="shared" si="10"/>
        <v>3472767.12</v>
      </c>
      <c r="J22" s="8">
        <f t="shared" si="10"/>
        <v>0</v>
      </c>
      <c r="K22" s="8">
        <f t="shared" si="10"/>
        <v>304662878.88</v>
      </c>
      <c r="L22" s="8">
        <f t="shared" si="10"/>
        <v>0</v>
      </c>
      <c r="M22" s="4"/>
      <c r="N22" s="4"/>
    </row>
    <row r="23" spans="1:14" x14ac:dyDescent="0.25">
      <c r="A23" s="9" t="s">
        <v>32</v>
      </c>
      <c r="B23" s="3">
        <f>+B25+B24</f>
        <v>308135646</v>
      </c>
      <c r="C23" s="3">
        <v>0</v>
      </c>
      <c r="D23" s="3">
        <v>0</v>
      </c>
      <c r="E23" s="3">
        <f>+B23+C23+D23</f>
        <v>308135646</v>
      </c>
      <c r="F23" s="3">
        <f>SUM(F24:F25)</f>
        <v>3472767.12</v>
      </c>
      <c r="G23" s="3">
        <f>SUM(G24:G25)</f>
        <v>3472767.12</v>
      </c>
      <c r="H23" s="3">
        <f>SUM(H24:H25)</f>
        <v>3472767.12</v>
      </c>
      <c r="I23" s="3">
        <f>SUM(I24:I25)</f>
        <v>3472767.12</v>
      </c>
      <c r="J23" s="3">
        <f>SUM(J24:J25)</f>
        <v>0</v>
      </c>
      <c r="K23" s="3">
        <f t="shared" si="9"/>
        <v>304662878.88</v>
      </c>
      <c r="L23" s="3">
        <f>SUM(L24:L25)</f>
        <v>0</v>
      </c>
      <c r="M23" s="4"/>
      <c r="N23" s="4"/>
    </row>
    <row r="24" spans="1:14" x14ac:dyDescent="0.25">
      <c r="A24" s="9" t="s">
        <v>33</v>
      </c>
      <c r="B24" s="3">
        <v>51181140</v>
      </c>
      <c r="C24" s="3">
        <v>0</v>
      </c>
      <c r="D24" s="3">
        <v>0</v>
      </c>
      <c r="E24" s="3">
        <f>+B24+C24+D24</f>
        <v>51181140</v>
      </c>
      <c r="F24" s="3">
        <v>3472767.12</v>
      </c>
      <c r="G24" s="3">
        <v>3472767.12</v>
      </c>
      <c r="H24" s="3">
        <v>3472767.12</v>
      </c>
      <c r="I24" s="3">
        <v>3472767.12</v>
      </c>
      <c r="J24" s="3">
        <f>+G24-H24</f>
        <v>0</v>
      </c>
      <c r="K24" s="3">
        <f t="shared" si="9"/>
        <v>47708372.880000003</v>
      </c>
      <c r="L24" s="12"/>
      <c r="M24" s="4"/>
      <c r="N24" s="4"/>
    </row>
    <row r="25" spans="1:14" x14ac:dyDescent="0.25">
      <c r="A25" s="9" t="s">
        <v>34</v>
      </c>
      <c r="B25" s="3">
        <v>256954506</v>
      </c>
      <c r="C25" s="3">
        <v>0</v>
      </c>
      <c r="D25" s="3">
        <v>0</v>
      </c>
      <c r="E25" s="3">
        <f>+B25+C25+D25</f>
        <v>256954506</v>
      </c>
      <c r="F25" s="3">
        <v>0</v>
      </c>
      <c r="G25" s="3">
        <v>0</v>
      </c>
      <c r="H25" s="3">
        <v>0</v>
      </c>
      <c r="I25" s="3">
        <v>0</v>
      </c>
      <c r="J25" s="3">
        <f>+G25-H25</f>
        <v>0</v>
      </c>
      <c r="K25" s="3">
        <f t="shared" si="9"/>
        <v>256954506</v>
      </c>
      <c r="L25" s="3">
        <f>+H25-I25</f>
        <v>0</v>
      </c>
      <c r="M25" s="4"/>
      <c r="N25" s="4"/>
    </row>
    <row r="26" spans="1:14" x14ac:dyDescent="0.25">
      <c r="A26" s="7" t="s">
        <v>35</v>
      </c>
      <c r="B26" s="8">
        <f>+B5+B14+B22</f>
        <v>4861151252</v>
      </c>
      <c r="C26" s="8">
        <f t="shared" ref="C26:L26" si="11">+C5+C14+C22</f>
        <v>65422097.689999998</v>
      </c>
      <c r="D26" s="8">
        <f t="shared" si="11"/>
        <v>-58520230.689999998</v>
      </c>
      <c r="E26" s="8">
        <f t="shared" si="11"/>
        <v>4868053119</v>
      </c>
      <c r="F26" s="8">
        <f t="shared" si="11"/>
        <v>477413383.65000004</v>
      </c>
      <c r="G26" s="8">
        <f t="shared" si="11"/>
        <v>279732699.91000003</v>
      </c>
      <c r="H26" s="8">
        <f t="shared" si="11"/>
        <v>224730285.29000002</v>
      </c>
      <c r="I26" s="8">
        <f t="shared" si="11"/>
        <v>223505197.52000004</v>
      </c>
      <c r="J26" s="8">
        <f t="shared" si="11"/>
        <v>55002414.619999997</v>
      </c>
      <c r="K26" s="8">
        <f t="shared" si="11"/>
        <v>4390639735.3500004</v>
      </c>
      <c r="L26" s="8">
        <f t="shared" si="11"/>
        <v>1225087.7699999958</v>
      </c>
      <c r="M26" s="4"/>
      <c r="N26" s="4"/>
    </row>
    <row r="27" spans="1:1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9" t="s">
        <v>36</v>
      </c>
      <c r="B28" s="2"/>
      <c r="C28" s="4"/>
      <c r="D28" s="4"/>
      <c r="E28" s="4"/>
      <c r="F28" s="4"/>
      <c r="G28" s="4"/>
      <c r="H28" s="4"/>
      <c r="I28" s="4"/>
      <c r="J28" s="4"/>
      <c r="K28" s="13"/>
      <c r="L28" s="4"/>
      <c r="M28" s="4"/>
      <c r="N28" s="4"/>
    </row>
    <row r="29" spans="1:14" x14ac:dyDescent="0.25">
      <c r="A29" s="4"/>
      <c r="B29" s="4"/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4"/>
      <c r="B30" s="4"/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1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4"/>
      <c r="B32" s="4"/>
      <c r="C32" s="4"/>
      <c r="D32" s="4"/>
      <c r="E32" s="4"/>
      <c r="F32" s="14"/>
      <c r="G32" s="14"/>
      <c r="H32" s="4"/>
      <c r="I32" s="14"/>
      <c r="J32" s="4"/>
      <c r="K32" s="4"/>
      <c r="L32" s="4"/>
      <c r="M32" s="4"/>
      <c r="N32" s="4"/>
    </row>
  </sheetData>
  <mergeCells count="11">
    <mergeCell ref="G3:G4"/>
    <mergeCell ref="A3:A4"/>
    <mergeCell ref="B3:B4"/>
    <mergeCell ref="C3:D3"/>
    <mergeCell ref="E3:E4"/>
    <mergeCell ref="F3:F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2021-10-28T15:40:36Z</dcterms:created>
  <dcterms:modified xsi:type="dcterms:W3CDTF">2021-10-29T13:40:13Z</dcterms:modified>
</cp:coreProperties>
</file>